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<sst xmlns="http://schemas.openxmlformats.org/spreadsheetml/2006/main" count="2154" uniqueCount="1021">
  <si>
    <t xml:space="preserve">Na temelju članka 73. st. 1. Zakona o financiranju jedinica lokalne i područne (regionalne) samouprave (Narodne novine br. 117/93, 69/97, 33/00, 73/00, 127/00, 59/01,   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</si>
  <si>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</si>
  <si>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</si>
  <si>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</si>
  <si>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</si>
  <si>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</si>
  <si>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</si>
  <si>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>Biciklistički klub "Stubaki"</t>
  </si>
  <si>
    <t>238.</t>
  </si>
  <si>
    <t>Ostale tekuće donacije</t>
  </si>
  <si>
    <t>01045</t>
  </si>
  <si>
    <t>1060</t>
  </si>
  <si>
    <t>AKTIVNOST:Sufinanciranje dječjih vrtića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</si>
  <si>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</si>
  <si>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</si>
  <si>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</si>
  <si>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</si>
  <si>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</si>
  <si>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</si>
  <si>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</si>
  <si>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 xml:space="preserve"> AKTIVNOST: Materijal za školske potrebe</t>
  </si>
  <si>
    <t>A106103</t>
  </si>
  <si>
    <t xml:space="preserve">AKTIVNOST: Odgoj i obrazovanje za okoliš </t>
  </si>
  <si>
    <t>PROJEKT: Izgradnja školskog igrališta</t>
  </si>
  <si>
    <t>1062</t>
  </si>
  <si>
    <t>PROGRAM  -Osnovna škola</t>
  </si>
  <si>
    <t>PROGRAM: Područna škola</t>
  </si>
  <si>
    <t>K106202</t>
  </si>
  <si>
    <t xml:space="preserve"> PROGRAM - Predškolsko obrazovanje</t>
  </si>
  <si>
    <t>K106001</t>
  </si>
  <si>
    <t>239.</t>
  </si>
  <si>
    <t>01050</t>
  </si>
  <si>
    <t>Funkcijska: 10 Socijalna zaštita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</si>
  <si>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</si>
  <si>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</si>
  <si>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</si>
  <si>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</si>
  <si>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</si>
  <si>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</si>
  <si>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</si>
  <si>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</si>
  <si>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</si>
  <si>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</si>
  <si>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</si>
  <si>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 xml:space="preserve">  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</si>
  <si>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</si>
  <si>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</si>
  <si>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</si>
  <si>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</si>
  <si>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</si>
  <si>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</si>
  <si>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</si>
  <si>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</si>
  <si>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</si>
  <si>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</si>
  <si>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</si>
  <si>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A100302</t>
  </si>
  <si>
    <t>K100303</t>
  </si>
  <si>
    <t>A100101</t>
  </si>
  <si>
    <t xml:space="preserve">A100205 </t>
  </si>
  <si>
    <t>A100214</t>
  </si>
  <si>
    <t xml:space="preserve">PROJEKT: Dječji vrtić - Nabava zemljišta, DPU,projekt, </t>
  </si>
  <si>
    <t>izgradnja</t>
  </si>
  <si>
    <t>Putni troškovi predstavničkog tijela</t>
  </si>
  <si>
    <t>K102110</t>
  </si>
  <si>
    <t>PLAN 2008.</t>
  </si>
  <si>
    <t xml:space="preserve">Komunikacijska oprema </t>
  </si>
  <si>
    <t>Radio i TV prijemnici</t>
  </si>
  <si>
    <t>Telefoni i ostali komunikacijski uređaji</t>
  </si>
  <si>
    <t>Oprema za održavanje prostorija-usisivač</t>
  </si>
  <si>
    <t>Ostala oprema za održavanje i zaštitu-trakaste zavjese</t>
  </si>
  <si>
    <t>K102113</t>
  </si>
  <si>
    <t>Kapitalne donacije građanima i kućanstvima</t>
  </si>
  <si>
    <t>Kapitalne pomoći od ostalih subjekata unutar opće države</t>
  </si>
  <si>
    <t>2. IZMJENA</t>
  </si>
  <si>
    <t>KLASA: 400-08/09-01/4</t>
  </si>
  <si>
    <t>URBROJ:2113/03-01-09-1</t>
  </si>
  <si>
    <t>Stubičke Toplice,   16.03.2009.</t>
  </si>
  <si>
    <t>PROJEKT: Sadnja drvoreda lipa</t>
  </si>
  <si>
    <t>PROJEKT:Nabava opreme za uređenje parkova</t>
  </si>
  <si>
    <t>Stubičkog</t>
  </si>
  <si>
    <t xml:space="preserve">AKTIVNOST: Čišćenje potoka od Pile do Strmca  </t>
  </si>
  <si>
    <t>Oprema za dječ.igralište (Strmec Stubički i Pihači)</t>
  </si>
  <si>
    <t xml:space="preserve"> AKTIVNOST: Tekuće donacije za DVD Strmec Stubički</t>
  </si>
  <si>
    <t>i Pila</t>
  </si>
  <si>
    <t>Stubički</t>
  </si>
  <si>
    <t>AKTIVNOST: Sanacija klizišta u Strmcu Stubičkom</t>
  </si>
  <si>
    <t>Pila-Strmec Stubički-Stubičke Toplice</t>
  </si>
  <si>
    <t>Ostale intelektualne usluge</t>
  </si>
  <si>
    <t>A101503</t>
  </si>
  <si>
    <t xml:space="preserve"> AKTIVNOST: Subvencioniranje poljopriveredne proizv.</t>
  </si>
  <si>
    <t>258.</t>
  </si>
  <si>
    <t>Subvencije poljoprivrednicima</t>
  </si>
  <si>
    <t>1044</t>
  </si>
  <si>
    <t>PROGRAM: Plinovod</t>
  </si>
  <si>
    <t>A104401</t>
  </si>
  <si>
    <t>Predsjednik Općinskog vijeća</t>
  </si>
  <si>
    <t>Stjepan Sokač</t>
  </si>
  <si>
    <t xml:space="preserve">Godišnji obračun proračuna Općine Stubičke Toplice za 2008. godinu biti će objavljen u Službenom glasniku Krapinsko - zagorske županije. </t>
  </si>
  <si>
    <t>OSTVARENJE/2.IZMJENA</t>
  </si>
  <si>
    <t>PROJEKT: Funkcioniranje plinovoda</t>
  </si>
  <si>
    <t>247.</t>
  </si>
  <si>
    <t>"Cvijet u cvijeću"</t>
  </si>
  <si>
    <t>264.</t>
  </si>
  <si>
    <t>Tjedan kajkavske kulture</t>
  </si>
  <si>
    <t>Auto utrka "Suzuki-Pupek-13. nagrada Stubičkih Toplica"</t>
  </si>
  <si>
    <t xml:space="preserve">Likovna kolonija </t>
  </si>
  <si>
    <t>267.</t>
  </si>
  <si>
    <t>1082</t>
  </si>
  <si>
    <t>PROJEKT: Donacija zakladi Ana Rukavina</t>
  </si>
  <si>
    <t>Tekuće donacije zakladama</t>
  </si>
  <si>
    <t xml:space="preserve">darivatelja koštane srži </t>
  </si>
  <si>
    <t>242.</t>
  </si>
  <si>
    <t>269.</t>
  </si>
  <si>
    <t xml:space="preserve">PROGRAM: Proširenje Registra dobrovoljnih  </t>
  </si>
  <si>
    <t>2.IZMJENA</t>
  </si>
  <si>
    <t>GODIŠNJI OBRAČUN PRORAČUNA</t>
  </si>
  <si>
    <t>233.</t>
  </si>
  <si>
    <t>PROJEKT: Investitorska prava na mreži Zagorskog</t>
  </si>
  <si>
    <t>vodovoda-proširenje mreže</t>
  </si>
  <si>
    <t>249.</t>
  </si>
  <si>
    <t>246.</t>
  </si>
  <si>
    <t>Kulturno umjetničko društvo "Kraljev Vrh"</t>
  </si>
  <si>
    <t>INDEKS</t>
  </si>
  <si>
    <t>oSTVARENJE/2.IZMJENA</t>
  </si>
  <si>
    <t>IZVOR FINANCIRANJA: Opći prihodi i primici</t>
  </si>
  <si>
    <t>IZVOR FINANCIRANJA: Opći prihodi i primici,</t>
  </si>
  <si>
    <t>prihodi za posebne namjene</t>
  </si>
  <si>
    <t>Funkcijaka: 04 ekonomski poslovi</t>
  </si>
  <si>
    <t>prihodi za posebne namjene, pomoći</t>
  </si>
  <si>
    <t>prihodi za posebne namjene, vlastiti prihodi</t>
  </si>
  <si>
    <t>Funkcijska: 081 Službe rekreacije i sporta</t>
  </si>
  <si>
    <t>donacije</t>
  </si>
  <si>
    <t>pomoći, prihodi za posebne namjene</t>
  </si>
  <si>
    <t>Funkcijska: 054 Zaštita bioraznolikosti i krajolika</t>
  </si>
  <si>
    <t>Funkcijska: 063 Opskrba vodom</t>
  </si>
  <si>
    <t>Funkcijska: 043 Ostala goriva</t>
  </si>
  <si>
    <t xml:space="preserve">Funkcijska: 081 Službe rekreacije i športa </t>
  </si>
  <si>
    <t>Funkcijska: 082 Službe kulture</t>
  </si>
  <si>
    <t>Funkcijska: 0473 Promicanje i razvoj turizma</t>
  </si>
  <si>
    <t>Funkcijska: 091 Preddškolsko i osnovno obrazovanje</t>
  </si>
  <si>
    <t>Funkcijska: 081 Službe rekreacije i športa</t>
  </si>
  <si>
    <t>Funkcijska: 101 Bolest i invaliditet</t>
  </si>
  <si>
    <t xml:space="preserve"> PROGRAM - Poticanje i promicanje kulturnog razvitka</t>
  </si>
  <si>
    <t>260.</t>
  </si>
  <si>
    <t>250.</t>
  </si>
  <si>
    <t>253.</t>
  </si>
  <si>
    <t>251.</t>
  </si>
  <si>
    <t>252.</t>
  </si>
  <si>
    <t>254.</t>
  </si>
  <si>
    <t>K108201</t>
  </si>
  <si>
    <t>31.12.2008.</t>
  </si>
  <si>
    <t>naselju Pila</t>
  </si>
  <si>
    <t>PROJEKT: Izgradnja pješačkog mosta na potoku Vidak u</t>
  </si>
  <si>
    <t>255.</t>
  </si>
  <si>
    <t>POGRAM: Autobusna stajališta</t>
  </si>
  <si>
    <t>PROJEKT: Izgradnja kućica na autobusnim stajalištima</t>
  </si>
  <si>
    <t>Oprema - traktor-kosilica, motorna pila, škare za živicu</t>
  </si>
  <si>
    <t>AKTIVNOST:Pomoć i njega u kući-dostava toplih obroka</t>
  </si>
  <si>
    <t>A107010</t>
  </si>
  <si>
    <t>257.</t>
  </si>
  <si>
    <t>Plaća za redovan rad (porez i prirez, doprinos za MIO, neto)</t>
  </si>
  <si>
    <t>01055</t>
  </si>
  <si>
    <t xml:space="preserve"> Funkcijska:  07 Zdravstvo</t>
  </si>
  <si>
    <t>1080</t>
  </si>
  <si>
    <t>PROGRAM - Dodatne usluge u zdravstvu</t>
  </si>
  <si>
    <t>A108001</t>
  </si>
  <si>
    <t>AKTIVNOST: Poslovi deratizacije i dezinsekcije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</si>
  <si>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</si>
  <si>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</si>
  <si>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</si>
  <si>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</si>
  <si>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</si>
  <si>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</si>
  <si>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</si>
  <si>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</si>
  <si>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</si>
  <si>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</si>
  <si>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</si>
  <si>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</si>
  <si>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</si>
  <si>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</si>
  <si>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</si>
  <si>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</si>
  <si>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</si>
  <si>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</si>
  <si>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</si>
  <si>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</si>
  <si>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</si>
  <si>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</si>
  <si>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</si>
  <si>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</si>
  <si>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</si>
  <si>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</si>
  <si>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</si>
  <si>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</si>
  <si>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</si>
  <si>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</si>
  <si>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</si>
  <si>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</si>
  <si>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</si>
  <si>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</si>
  <si>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</si>
  <si>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</si>
  <si>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</si>
  <si>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</si>
  <si>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</si>
  <si>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</si>
  <si>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</si>
  <si>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</si>
  <si>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</si>
  <si>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</si>
  <si>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</si>
  <si>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</si>
  <si>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</si>
  <si>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</si>
  <si>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</si>
  <si>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</si>
  <si>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</si>
  <si>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</si>
  <si>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</si>
  <si>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</si>
  <si>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</si>
  <si>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</si>
  <si>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</si>
  <si>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</si>
  <si>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</si>
  <si>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</si>
  <si>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</si>
  <si>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</si>
  <si>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</si>
  <si>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</si>
  <si>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</si>
  <si>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</si>
  <si>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</si>
  <si>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</si>
  <si>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</si>
  <si>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</si>
  <si>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</si>
  <si>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</si>
  <si>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</si>
  <si>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</si>
  <si>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</si>
  <si>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</si>
  <si>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</si>
  <si>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</si>
  <si>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</si>
  <si>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</si>
  <si>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</si>
  <si>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</si>
  <si>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</si>
  <si>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</si>
  <si>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</si>
  <si>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</si>
  <si>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</si>
  <si>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</si>
  <si>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</si>
  <si>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</si>
  <si>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</si>
  <si>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</si>
  <si>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</si>
  <si>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</si>
  <si>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</si>
  <si>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</si>
  <si>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</si>
  <si>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</si>
  <si>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</si>
  <si>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</si>
  <si>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</si>
  <si>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</si>
  <si>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</si>
  <si>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</si>
  <si>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</si>
  <si>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</si>
  <si>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</si>
  <si>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</si>
  <si>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</si>
  <si>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</si>
  <si>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</si>
  <si>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</si>
  <si>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</si>
  <si>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</si>
  <si>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</si>
  <si>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</si>
  <si>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</si>
  <si>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</si>
  <si>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</si>
  <si>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</si>
  <si>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</si>
  <si>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</si>
  <si>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</si>
  <si>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</si>
  <si>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</si>
  <si>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</si>
  <si>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</si>
  <si>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</si>
  <si>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</si>
  <si>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</si>
  <si>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</si>
  <si>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</si>
  <si>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</si>
  <si>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</si>
  <si>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</si>
  <si>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</si>
  <si>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</si>
  <si>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</si>
  <si>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</si>
  <si>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</si>
  <si>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</si>
  <si>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</si>
  <si>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</si>
  <si>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</si>
  <si>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</si>
  <si>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</si>
  <si>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</si>
  <si>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</si>
  <si>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</si>
  <si>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</si>
  <si>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</si>
  <si>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</si>
  <si>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</si>
  <si>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</si>
  <si>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</si>
  <si>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</si>
  <si>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</si>
  <si>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</si>
  <si>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</si>
  <si>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</si>
  <si>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</si>
  <si>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</si>
  <si>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</si>
  <si>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</si>
  <si>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</si>
  <si>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</si>
  <si>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</si>
  <si>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</si>
  <si>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</si>
  <si>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</si>
  <si>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</si>
  <si>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</si>
  <si>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</si>
  <si>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</si>
  <si>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</si>
  <si>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</si>
  <si>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</si>
  <si>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</si>
  <si>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</si>
  <si>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</si>
  <si>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</si>
  <si>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</si>
  <si>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</si>
  <si>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</si>
  <si>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</si>
  <si>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</si>
  <si>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</si>
  <si>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</si>
  <si>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</si>
  <si>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</si>
  <si>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</si>
  <si>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</si>
  <si>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</si>
  <si>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</si>
  <si>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</si>
  <si>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</si>
  <si>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</si>
  <si>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</si>
  <si>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</si>
  <si>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</si>
  <si>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</si>
  <si>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</si>
  <si>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</si>
  <si>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</si>
  <si>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</si>
  <si>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</si>
  <si>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</si>
  <si>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</si>
  <si>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</si>
  <si>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</si>
  <si>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</si>
  <si>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</si>
  <si>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</si>
  <si>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</si>
  <si>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</si>
  <si>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</si>
  <si>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</si>
  <si>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</si>
  <si>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</si>
  <si>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</si>
  <si>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</si>
  <si>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</si>
  <si>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</si>
  <si>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</si>
  <si>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</si>
  <si>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</si>
  <si>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</si>
  <si>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</si>
  <si>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</si>
  <si>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</si>
  <si>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</si>
  <si>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</si>
  <si>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</si>
  <si>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</si>
  <si>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</si>
  <si>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</si>
  <si>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</si>
  <si>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</si>
  <si>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</si>
  <si>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</si>
  <si>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</si>
  <si>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</si>
  <si>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</si>
  <si>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</si>
  <si>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</si>
  <si>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</si>
  <si>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</si>
  <si>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</si>
  <si>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</si>
  <si>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</si>
  <si>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</si>
  <si>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</si>
  <si>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</si>
  <si>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</si>
  <si>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</si>
  <si>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</si>
  <si>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</si>
  <si>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</si>
  <si>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</si>
  <si>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</si>
  <si>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</si>
  <si>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</si>
  <si>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</si>
  <si>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</si>
  <si>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</si>
  <si>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</si>
  <si>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</si>
  <si>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</si>
  <si>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</si>
  <si>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</si>
  <si>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</si>
  <si>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</si>
  <si>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</si>
  <si>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</si>
  <si>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</si>
  <si>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</si>
  <si>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</si>
  <si>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</si>
  <si>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</si>
  <si>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</si>
  <si>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</si>
  <si>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</si>
  <si>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</si>
  <si>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</si>
  <si>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</si>
  <si>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</si>
  <si>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</si>
  <si>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</si>
  <si>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</si>
  <si>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</si>
  <si>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</si>
  <si>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</si>
  <si>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</si>
  <si>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</si>
  <si>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</si>
  <si>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</si>
  <si>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</si>
  <si>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</si>
  <si>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</si>
  <si>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</si>
  <si>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</si>
  <si>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</si>
  <si>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</si>
  <si>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</si>
  <si>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</si>
  <si>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</si>
  <si>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</si>
  <si>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</si>
  <si>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</si>
  <si>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</si>
  <si>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</si>
  <si>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</si>
  <si>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</si>
  <si>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</si>
  <si>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</si>
  <si>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</si>
  <si>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</si>
  <si>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</si>
  <si>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</si>
  <si>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</si>
  <si>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</si>
  <si>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</si>
  <si>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</si>
  <si>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</si>
  <si>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</si>
  <si>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</si>
  <si>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</si>
  <si>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</si>
  <si>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</si>
  <si>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</si>
  <si>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</si>
  <si>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</si>
  <si>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</si>
  <si>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</si>
  <si>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</si>
  <si>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</si>
  <si>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</si>
  <si>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</si>
  <si>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</si>
  <si>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</si>
  <si>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</si>
  <si>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</si>
  <si>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</si>
  <si>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</si>
  <si>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</si>
  <si>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</si>
  <si>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</si>
  <si>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</si>
  <si>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</si>
  <si>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</si>
  <si>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</si>
  <si>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</si>
  <si>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</si>
  <si>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</si>
  <si>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</si>
  <si>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</si>
  <si>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</si>
  <si>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</si>
  <si>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</si>
  <si>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</si>
  <si>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</si>
  <si>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</si>
  <si>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</si>
  <si>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</si>
  <si>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</si>
  <si>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</si>
  <si>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</si>
  <si>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</si>
  <si>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</si>
  <si>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</si>
  <si>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</si>
  <si>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</si>
  <si>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</si>
  <si>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</si>
  <si>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</si>
  <si>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</si>
  <si>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</si>
  <si>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</si>
  <si>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</si>
  <si>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</si>
  <si>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</si>
  <si>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</si>
  <si>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</si>
  <si>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</si>
  <si>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</si>
  <si>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</si>
  <si>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</si>
  <si>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</si>
  <si>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</si>
  <si>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</si>
  <si>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</si>
  <si>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</si>
  <si>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</si>
  <si>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</si>
  <si>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</si>
  <si>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</si>
  <si>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</si>
  <si>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</si>
  <si>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</si>
  <si>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</si>
  <si>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</si>
  <si>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</si>
  <si>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</si>
  <si>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</si>
  <si>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</si>
  <si>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</si>
  <si>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</si>
  <si>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</si>
  <si>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</si>
  <si>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</si>
  <si>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</si>
  <si>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</si>
  <si>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</si>
  <si>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</si>
  <si>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</si>
  <si>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</si>
  <si>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</si>
  <si>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</si>
  <si>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</si>
  <si>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</si>
  <si>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</si>
  <si>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</si>
  <si>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</si>
  <si>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</si>
  <si>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</si>
  <si>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</si>
  <si>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</si>
  <si>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</si>
  <si>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</si>
  <si>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</si>
  <si>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</si>
  <si>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</si>
  <si>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</si>
  <si>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</si>
  <si>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</si>
  <si>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</si>
  <si>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</si>
  <si>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</si>
  <si>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</si>
  <si>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</si>
  <si>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</si>
  <si>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</si>
  <si>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</si>
  <si>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</si>
  <si>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</si>
  <si>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</si>
  <si>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</si>
  <si>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</si>
  <si>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</si>
  <si>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</si>
  <si>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</si>
  <si>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</si>
  <si>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</si>
  <si>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</si>
  <si>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</si>
  <si>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</si>
  <si>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</si>
  <si>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</si>
  <si>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</si>
  <si>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</si>
  <si>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</si>
  <si>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</si>
  <si>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</si>
  <si>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</si>
  <si>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</si>
  <si>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</si>
  <si>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</si>
  <si>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</si>
  <si>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</si>
  <si>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</si>
  <si>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</si>
  <si>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</si>
  <si>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</si>
  <si>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</si>
  <si>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</si>
  <si>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</si>
  <si>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</si>
  <si>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</si>
  <si>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</si>
  <si>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</si>
  <si>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</si>
  <si>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</si>
  <si>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</si>
  <si>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</si>
  <si>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</si>
  <si>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</si>
  <si>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</si>
  <si>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</si>
  <si>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</si>
  <si>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</si>
  <si>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</si>
  <si>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</si>
  <si>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</si>
  <si>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</si>
  <si>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</si>
  <si>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</si>
  <si>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</si>
  <si>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</si>
  <si>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</si>
  <si>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</si>
  <si>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</si>
  <si>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</si>
  <si>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</si>
  <si>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</si>
  <si>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</si>
  <si>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</si>
  <si>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</si>
  <si>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</si>
  <si>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</si>
  <si>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</si>
  <si>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</si>
  <si>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</si>
  <si>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</si>
  <si>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</si>
  <si>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</si>
  <si>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</si>
  <si>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</si>
  <si>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</si>
  <si>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</si>
  <si>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</si>
  <si>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</si>
  <si>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</si>
  <si>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</si>
  <si>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</si>
  <si>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</si>
  <si>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</si>
  <si>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</si>
  <si>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</si>
  <si>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</si>
  <si>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</si>
  <si>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</si>
  <si>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</si>
  <si>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</si>
  <si>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</si>
  <si>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</si>
  <si>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</si>
  <si>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</si>
  <si>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</si>
  <si>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</si>
  <si>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</si>
  <si>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</si>
  <si>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</si>
  <si>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</si>
  <si>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</si>
  <si>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</si>
  <si>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</si>
  <si>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</si>
  <si>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</si>
  <si>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</si>
  <si>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</si>
  <si>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Prihodi od spomeničke rente</t>
  </si>
  <si>
    <t xml:space="preserve">Ostala uredska oprema </t>
  </si>
  <si>
    <t>OPĆINE STUBIČKE TOPLICE</t>
  </si>
  <si>
    <t>Ostale sl.naknade - troškovi izbora</t>
  </si>
  <si>
    <t>Geodetsko-katastarske usluge</t>
  </si>
  <si>
    <t>Sanacija klizišta</t>
  </si>
  <si>
    <t xml:space="preserve">Nastavak izgr.kanalizacije </t>
  </si>
  <si>
    <t>Spor.ribolovno društvo "Stubaki"</t>
  </si>
  <si>
    <t>Ostali nespom.rashodi poslovanja</t>
  </si>
  <si>
    <t>RASHODI ZA NABAVU NEPROIZVED.IMOVINE</t>
  </si>
  <si>
    <t>Nematerijalna imovina</t>
  </si>
  <si>
    <t>Ostala nematerijalna imovina</t>
  </si>
  <si>
    <t>138.</t>
  </si>
  <si>
    <t>146.</t>
  </si>
  <si>
    <t>143.</t>
  </si>
  <si>
    <t>144.</t>
  </si>
  <si>
    <t>145.</t>
  </si>
  <si>
    <t>Ostali materijal za potrebe redovnog poslovanja</t>
  </si>
  <si>
    <t>Naknade za prijevoz, za rad na terenu i odvojeni život</t>
  </si>
  <si>
    <t>151.</t>
  </si>
  <si>
    <t>140.</t>
  </si>
  <si>
    <t>Lovačka udruga "Jazavac"</t>
  </si>
  <si>
    <t>155.</t>
  </si>
  <si>
    <t>156.</t>
  </si>
  <si>
    <t>El.energija</t>
  </si>
  <si>
    <t>Deratizacija i dezinsekcija</t>
  </si>
  <si>
    <t>divljih deponija</t>
  </si>
  <si>
    <t>Iznošenje i odvoz smeća</t>
  </si>
  <si>
    <t>Zakupnine i najamnine - skladište V.Šipeka 16</t>
  </si>
  <si>
    <t>i uređenje igrališta</t>
  </si>
  <si>
    <t>Laboratorijske usluge</t>
  </si>
  <si>
    <t>Dodatna ulaganja na prijev.sredstvima</t>
  </si>
  <si>
    <t>142.</t>
  </si>
  <si>
    <t>159.</t>
  </si>
  <si>
    <t>162.</t>
  </si>
  <si>
    <t>161.</t>
  </si>
  <si>
    <t>160.</t>
  </si>
  <si>
    <t>166.</t>
  </si>
  <si>
    <t>165.</t>
  </si>
  <si>
    <t>157.</t>
  </si>
  <si>
    <t>163.</t>
  </si>
  <si>
    <t>152.</t>
  </si>
  <si>
    <t>OSTVARENJE</t>
  </si>
  <si>
    <t>III. ZAVRŠNE ODREDBE</t>
  </si>
  <si>
    <t>Oprema za održavanje i zaštitu</t>
  </si>
  <si>
    <t>Materijal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</si>
  <si>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</si>
  <si>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</si>
  <si>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</si>
  <si>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</si>
  <si>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</si>
  <si>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</si>
  <si>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</si>
  <si>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Višak prihoda</t>
  </si>
  <si>
    <t>POTPORE</t>
  </si>
  <si>
    <t>Potpore unutar opće države</t>
  </si>
  <si>
    <t>Tekuće potpore unutar opće države</t>
  </si>
  <si>
    <t>170.</t>
  </si>
  <si>
    <t>171.</t>
  </si>
  <si>
    <t xml:space="preserve"> </t>
  </si>
  <si>
    <t>Zagorski sky klub</t>
  </si>
  <si>
    <t>Potpore</t>
  </si>
  <si>
    <t>180.</t>
  </si>
  <si>
    <t>Tekuće potpore - logopedska služba</t>
  </si>
  <si>
    <t>Višegodišnji nasadi i osnovno stado</t>
  </si>
  <si>
    <t xml:space="preserve">Višegodišnji nasadi  </t>
  </si>
  <si>
    <t>RASHODI ZA NABAVU PROIZVEDENE DUGOTRAJNE</t>
  </si>
  <si>
    <t>178.</t>
  </si>
  <si>
    <t>Višegodišnji nasadi</t>
  </si>
  <si>
    <t>Višegodišnji nasadi - aleja lipa</t>
  </si>
  <si>
    <t>Revija radnih i službenih pasa</t>
  </si>
  <si>
    <t>Gljivarenje</t>
  </si>
  <si>
    <t>Eko-škola</t>
  </si>
  <si>
    <t>188.</t>
  </si>
  <si>
    <t>tzv. eko škola</t>
  </si>
  <si>
    <t>Ugovor o djelu</t>
  </si>
  <si>
    <t>Naknada za smještaj na službenom putu u zemlji</t>
  </si>
  <si>
    <t>Ceste i slični građevinski objekti</t>
  </si>
  <si>
    <t>kod Balaško B.</t>
  </si>
  <si>
    <t>173.</t>
  </si>
  <si>
    <t>196.</t>
  </si>
  <si>
    <t>202.</t>
  </si>
  <si>
    <t>193.</t>
  </si>
  <si>
    <t>186.</t>
  </si>
  <si>
    <t>187.</t>
  </si>
  <si>
    <t>Kazne</t>
  </si>
  <si>
    <r>
      <t xml:space="preserve"> </t>
    </r>
    <r>
      <rPr>
        <sz val="10"/>
        <rFont val="Times New Roman"/>
        <family val="1"/>
      </rPr>
      <t>Ostale kazne-naplaćeni troškovi prisilne naplate</t>
    </r>
  </si>
  <si>
    <t>Kamate na depozite po viđenju i oročena sredstva</t>
  </si>
  <si>
    <t>PRIHODI OD PRODAJE NEPROIZVEDENE</t>
  </si>
  <si>
    <t>Građevinsko zemljište</t>
  </si>
  <si>
    <t>204.</t>
  </si>
  <si>
    <t>208.</t>
  </si>
  <si>
    <t>Porez i prirez na dohodak utvrđ.u post.nadz.pr.god.</t>
  </si>
  <si>
    <t>205.</t>
  </si>
  <si>
    <t>207.</t>
  </si>
  <si>
    <t>Stubičke mažoretkinje</t>
  </si>
  <si>
    <t>209.</t>
  </si>
  <si>
    <t>Muži zagorskog srca</t>
  </si>
  <si>
    <t>212.</t>
  </si>
  <si>
    <t>FIS-svjetsko prvenstvo u SKI-rolanju</t>
  </si>
  <si>
    <t>Općine Stubičke Toplice</t>
  </si>
  <si>
    <t>SUBVENCIJE</t>
  </si>
  <si>
    <t>Subvencije trg.društvima, obrtnicima, malim i</t>
  </si>
  <si>
    <t>srednjim poduzetnicima izvan javnog sektora</t>
  </si>
  <si>
    <t xml:space="preserve">Subvencije poljoprivrednicima, obrtnicima, </t>
  </si>
  <si>
    <t>malim i srednjim poduzetnicima</t>
  </si>
  <si>
    <t>NEMATERIJALNA IMOVINA</t>
  </si>
  <si>
    <t>Ostala prava</t>
  </si>
  <si>
    <t>191.</t>
  </si>
  <si>
    <t>174.</t>
  </si>
  <si>
    <t>222.</t>
  </si>
  <si>
    <t>Sportski klub "Sloga"</t>
  </si>
  <si>
    <t>190.</t>
  </si>
  <si>
    <t>NEFINANCIJSKOJ IMOVINI</t>
  </si>
  <si>
    <t>Subvencije poljoprivrednicima, obrtnicima, malim</t>
  </si>
  <si>
    <t>i srednjim poduzetnicima</t>
  </si>
  <si>
    <t>Subvencije obrtnicima, malim i srednjim poduzetnicima</t>
  </si>
  <si>
    <t>PROGRAM: Razvoj malog i srednjeg poduzetništva</t>
  </si>
  <si>
    <t>214.</t>
  </si>
  <si>
    <t>215.</t>
  </si>
  <si>
    <t>217.</t>
  </si>
  <si>
    <t>218.</t>
  </si>
  <si>
    <t>Vodovod i kanalizacija</t>
  </si>
  <si>
    <t>Ostali nespomenuti građevinski objekti</t>
  </si>
  <si>
    <t>216.</t>
  </si>
  <si>
    <t>Ulaganja na tuđoj imovini radi prava korištenja</t>
  </si>
  <si>
    <t>213.</t>
  </si>
  <si>
    <t>GLAVA 11 - JAVNE POTREBE I USLUGE U ZDRAVSTVU</t>
  </si>
  <si>
    <t>UKUPNO PRIHODI:</t>
  </si>
  <si>
    <t>UKUPNO RASHODI:</t>
  </si>
  <si>
    <t>IZVOR</t>
  </si>
  <si>
    <t>KONTO</t>
  </si>
  <si>
    <t>NAZIV KONTA</t>
  </si>
  <si>
    <t>Pomoći od ostalih subjekat unutar opće države</t>
  </si>
  <si>
    <t>Nematerijalna proizvedena imovina</t>
  </si>
  <si>
    <t>ostala nematerijalna proizvedena imovina</t>
  </si>
  <si>
    <t>ZA 2008. GODINU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</si>
  <si>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</si>
  <si>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</si>
  <si>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</si>
  <si>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</si>
  <si>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</si>
  <si>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</si>
  <si>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</si>
  <si>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</si>
  <si>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</si>
  <si>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</si>
  <si>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</si>
  <si>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</si>
  <si>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</si>
  <si>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>AKTIVNOST:Potpora radu Udruzi slijepih KZŽ</t>
  </si>
  <si>
    <t>A100202</t>
  </si>
  <si>
    <t xml:space="preserve"> AKTIVNOST:Potpora radu Udruzi invalida Donja Stubica</t>
  </si>
  <si>
    <t>A100203</t>
  </si>
  <si>
    <t xml:space="preserve"> AKTIVNOST:Potpora radu Društvu distrofičara</t>
  </si>
  <si>
    <t xml:space="preserve">A100204 </t>
  </si>
  <si>
    <t xml:space="preserve"> AKTIVNOST:Potpora radu Društvu mentalno retard.osoba</t>
  </si>
  <si>
    <t>AKTIVNOST:Potpora radu HVIDR-a Donja Stubica</t>
  </si>
  <si>
    <t>A100206</t>
  </si>
  <si>
    <t>AKTIVNOST:Potpora radu bivšim polit.zatvorenicima</t>
  </si>
  <si>
    <t>A100207</t>
  </si>
  <si>
    <t>AKTIVNOST:Potpora radu svinjogoj udruzi "Pikača"</t>
  </si>
  <si>
    <t>A100208</t>
  </si>
  <si>
    <t xml:space="preserve"> AKTIVNOST:Udr.uzgajivača radnih pasa "Croatia"</t>
  </si>
  <si>
    <t>A100209</t>
  </si>
  <si>
    <t>AKTIVNOST: Gljivarsko društvo "Blagva"</t>
  </si>
  <si>
    <t>A100210</t>
  </si>
  <si>
    <t xml:space="preserve">  AKTIVNOST:Udruga hrv.dragov.domov.rata</t>
  </si>
  <si>
    <t>A100211</t>
  </si>
  <si>
    <t>A100212</t>
  </si>
  <si>
    <t xml:space="preserve"> AKTIVNOST: Udruga Peharček</t>
  </si>
  <si>
    <t xml:space="preserve"> AKTIVNOST: Udruga hrv.bran.lij. od postrtr.porem.</t>
  </si>
  <si>
    <t>A100213</t>
  </si>
  <si>
    <t xml:space="preserve"> AKTIVNOST: Športska udruga slijepih KZŽ</t>
  </si>
  <si>
    <t>223.</t>
  </si>
  <si>
    <t>Rashodi i izdaci po programima i proračunskim klasifikacijama za 2008.godinu raspoređuje se:</t>
  </si>
  <si>
    <t>189.</t>
  </si>
  <si>
    <t>Oprema za ostale namjene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</si>
  <si>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</si>
  <si>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</si>
  <si>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</si>
  <si>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</si>
  <si>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</si>
  <si>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</si>
  <si>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</si>
  <si>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</si>
  <si>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Funkcijska: 032 Vatrogasne službe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</si>
  <si>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</si>
  <si>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</si>
  <si>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</si>
  <si>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</si>
  <si>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</si>
  <si>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</si>
  <si>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</si>
  <si>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</si>
  <si>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</si>
  <si>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</si>
  <si>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</si>
  <si>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</si>
  <si>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</si>
  <si>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</si>
  <si>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>224.</t>
  </si>
  <si>
    <t xml:space="preserve"> PROGRAM:Civilna zaštita</t>
  </si>
  <si>
    <t>K101003</t>
  </si>
  <si>
    <t>AKTIVNOST: Vatrogasna i zaštitna oprema-hidrant</t>
  </si>
  <si>
    <t>01020</t>
  </si>
  <si>
    <t>1015</t>
  </si>
  <si>
    <t>A101501</t>
  </si>
  <si>
    <t xml:space="preserve"> AKTIVNOST: Provođenje deratizacije i čišćenje</t>
  </si>
  <si>
    <t>A101502</t>
  </si>
  <si>
    <t>1016</t>
  </si>
  <si>
    <t>Funkcijska: 042 Poljopriveda,šumarstvo,ribolov i lov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</si>
  <si>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</si>
  <si>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</si>
  <si>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</si>
  <si>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</si>
  <si>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</si>
  <si>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</si>
  <si>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</si>
  <si>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 xml:space="preserve">PROJEKT:Izgradnja športsko-rekreacijskog jezera za </t>
  </si>
  <si>
    <t>ribolov i rekreaciju</t>
  </si>
  <si>
    <t>Zemljište za športsko-rekreacijsko jezero za ribolov i rekr.</t>
  </si>
  <si>
    <t>A101702</t>
  </si>
  <si>
    <t>AKTIVNOST:Turistička promidžba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</si>
  <si>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</si>
  <si>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</si>
  <si>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</si>
  <si>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</si>
  <si>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</si>
  <si>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Funkcijska: 045 Promet</t>
  </si>
  <si>
    <t>PROJEKT: Asfaltiranje javnih putova</t>
  </si>
  <si>
    <t>PROJEKT: Izgradnja nogostupa</t>
  </si>
  <si>
    <t>PROJEKT: Proširenje ulice Brezina</t>
  </si>
  <si>
    <t xml:space="preserve">Ceste </t>
  </si>
  <si>
    <t>A102102</t>
  </si>
  <si>
    <t>K102103</t>
  </si>
  <si>
    <t>K102105</t>
  </si>
  <si>
    <t>K102107</t>
  </si>
  <si>
    <t xml:space="preserve">RASHODI ZA NABAVU PROIZVEDENE  </t>
  </si>
  <si>
    <t>Most</t>
  </si>
  <si>
    <t>PROGRAM: Prostorno planiranje</t>
  </si>
  <si>
    <t>1023</t>
  </si>
  <si>
    <t>A102301</t>
  </si>
  <si>
    <t>AKTIVNOST: Geodetsko -  katastarske usluge</t>
  </si>
  <si>
    <t>A102302</t>
  </si>
  <si>
    <t xml:space="preserve">PROGRAM: Renoviranje poslovnog prostora na adresi </t>
  </si>
  <si>
    <t>Viktora Šipeka 24, za ured Turističke zajednice</t>
  </si>
  <si>
    <t>1024</t>
  </si>
  <si>
    <t>K102401</t>
  </si>
  <si>
    <t xml:space="preserve">PROJEKT: Uređenje interijera </t>
  </si>
  <si>
    <t xml:space="preserve">RASHODI ZA DODATNA ULAGANJA NA </t>
  </si>
  <si>
    <t>PROJEKT: Opremanje prostora namještajem</t>
  </si>
  <si>
    <t>K102402</t>
  </si>
  <si>
    <t>Ostala nematerijalna imovina-izrada DPU</t>
  </si>
  <si>
    <t>Ostala nematerijalna imovina-izrada PUR</t>
  </si>
  <si>
    <t>Ostala nematerijalna imovina - izrada PPU</t>
  </si>
  <si>
    <t>AKTIVNOST: Prostorno planiranje</t>
  </si>
  <si>
    <t>1025</t>
  </si>
  <si>
    <t>K102501</t>
  </si>
  <si>
    <t>01030</t>
  </si>
  <si>
    <t>PROGRAM - kanalizacijski sustav</t>
  </si>
  <si>
    <t>Funkcijska: 0520 Upravljanje otpadnim vodama</t>
  </si>
  <si>
    <t>1030</t>
  </si>
  <si>
    <t>AKTIVNOST:Održavanje kanalizacijskog sustava</t>
  </si>
  <si>
    <t>A103001</t>
  </si>
  <si>
    <t>K103002</t>
  </si>
  <si>
    <t xml:space="preserve">PROJEKT- Izgradnja kanalizacije </t>
  </si>
  <si>
    <t>K103003</t>
  </si>
  <si>
    <t>235.</t>
  </si>
  <si>
    <t>PROGRAM - Parkovi</t>
  </si>
  <si>
    <t>1031</t>
  </si>
  <si>
    <t xml:space="preserve"> AKTIVNOST - Uređenje i održavanje parkova i </t>
  </si>
  <si>
    <t>A103101</t>
  </si>
  <si>
    <t>K103103</t>
  </si>
  <si>
    <t>K103104</t>
  </si>
  <si>
    <t>RASHODI ZA NABVU NEFINANCIJSKE IMOVINE</t>
  </si>
  <si>
    <t>A103105</t>
  </si>
  <si>
    <t xml:space="preserve">PROJEKT: Izrada glavnog projekta i igradnja kolektora </t>
  </si>
  <si>
    <t>GRAĐEVINSKI OBJEKTI</t>
  </si>
  <si>
    <t>Usluge tekućeg i investicijskog održavanja potoka</t>
  </si>
  <si>
    <t>236.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</si>
  <si>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</si>
  <si>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</si>
  <si>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</si>
  <si>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</si>
  <si>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</si>
  <si>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</si>
  <si>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</si>
  <si>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</si>
  <si>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Funkcijska: 064 Ulična rasvjeta</t>
  </si>
  <si>
    <t>K104102</t>
  </si>
  <si>
    <t>PROJEKT: Izgradnja javne rasvjete</t>
  </si>
  <si>
    <t xml:space="preserve"> PROGRAM:Dječja igrališta</t>
  </si>
  <si>
    <t>1042</t>
  </si>
  <si>
    <t>AKTIVNOST: Nabava opreme za dječja igrališta</t>
  </si>
  <si>
    <t>01035</t>
  </si>
  <si>
    <t>K104003</t>
  </si>
  <si>
    <t>K104202</t>
  </si>
  <si>
    <t>01040</t>
  </si>
  <si>
    <t>1050</t>
  </si>
  <si>
    <t xml:space="preserve">107/01, 117/01, 150/02, 147/03, 132/06, 26/07 - Odluka US RH i 73/08), Članka 110. st. 2. Zakona o proračunu  (Narodne novine br. 87/08) i članka 25. Statuta Općine  </t>
  </si>
  <si>
    <t xml:space="preserve">Stubičke Toplice (Službeni glasnik Krapinsko-Zagorske županije br. 02/06), Općinsko vijeće Općine Stubičke Toplice na svojoj 40. sjednici održanoj dana 16.03.2009. </t>
  </si>
  <si>
    <t>godine je donijelo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</si>
</sst>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20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5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0" fontId="8" fillId="0" borderId="0" xfId="0" applyFont="1" applyAlignment="1">
      <alignment horizontal="center"/>
    </xf>
    <xf numFmtId="43" fontId="7" fillId="0" borderId="0" xfId="15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5" applyFont="1" applyAlignment="1">
      <alignment/>
    </xf>
    <xf numFmtId="0" fontId="13" fillId="0" borderId="0" xfId="0" applyFont="1" applyAlignment="1">
      <alignment/>
    </xf>
    <xf numFmtId="43" fontId="12" fillId="0" borderId="0" xfId="15" applyFont="1" applyAlignment="1">
      <alignment horizontal="center"/>
    </xf>
    <xf numFmtId="43" fontId="7" fillId="0" borderId="0" xfId="15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15" applyFont="1" applyAlignment="1">
      <alignment horizontal="center"/>
    </xf>
    <xf numFmtId="43" fontId="12" fillId="0" borderId="0" xfId="15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15" applyFont="1" applyAlignment="1">
      <alignment horizontal="right"/>
    </xf>
    <xf numFmtId="43" fontId="14" fillId="0" borderId="0" xfId="15" applyFont="1" applyAlignment="1">
      <alignment horizontal="right"/>
    </xf>
    <xf numFmtId="43" fontId="14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right"/>
    </xf>
    <xf numFmtId="165" fontId="14" fillId="0" borderId="0" xfId="15" applyNumberFormat="1" applyFont="1" applyBorder="1" applyAlignment="1">
      <alignment horizontal="center"/>
    </xf>
    <xf numFmtId="43" fontId="14" fillId="0" borderId="0" xfId="15" applyFont="1" applyAlignment="1">
      <alignment/>
    </xf>
    <xf numFmtId="43" fontId="12" fillId="0" borderId="0" xfId="15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3" fontId="6" fillId="0" borderId="0" xfId="15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15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/>
    </xf>
    <xf numFmtId="43" fontId="7" fillId="0" borderId="0" xfId="15" applyFont="1" applyAlignment="1">
      <alignment/>
    </xf>
    <xf numFmtId="165" fontId="12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8" fontId="14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3" fontId="14" fillId="0" borderId="0" xfId="15" applyFont="1" applyAlignment="1">
      <alignment horizontal="center"/>
    </xf>
    <xf numFmtId="0" fontId="12" fillId="0" borderId="0" xfId="0" applyFont="1" applyAlignment="1">
      <alignment horizontal="center" shrinkToFit="1"/>
    </xf>
    <xf numFmtId="178" fontId="12" fillId="0" borderId="0" xfId="0" applyNumberFormat="1" applyFont="1" applyAlignment="1">
      <alignment horizontal="center"/>
    </xf>
    <xf numFmtId="43" fontId="14" fillId="0" borderId="0" xfId="15" applyFont="1" applyBorder="1" applyAlignment="1">
      <alignment/>
    </xf>
    <xf numFmtId="43" fontId="14" fillId="0" borderId="0" xfId="15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43" fontId="12" fillId="0" borderId="0" xfId="15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workbookViewId="0" topLeftCell="A22">
      <selection activeCell="A1" sqref="A1:IV16384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29" customFormat="1" ht="14.25" customHeight="1">
      <c r="A4" s="129" t="s">
        <v>423</v>
      </c>
    </row>
    <row r="5" s="129" customFormat="1" ht="14.25" customHeight="1">
      <c r="A5" s="129" t="s">
        <v>717</v>
      </c>
    </row>
    <row r="6" spans="7:8" s="29" customFormat="1" ht="15">
      <c r="G6" s="30"/>
      <c r="H6" s="30"/>
    </row>
    <row r="8" spans="1:10" s="28" customFormat="1" ht="18.75">
      <c r="A8" s="135" t="s">
        <v>682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s="28" customFormat="1" ht="18.75">
      <c r="A9" s="27"/>
      <c r="B9" s="27"/>
      <c r="C9" s="27"/>
      <c r="D9" s="27"/>
      <c r="E9" s="27"/>
      <c r="F9" s="27"/>
      <c r="G9" s="27" t="s">
        <v>427</v>
      </c>
      <c r="H9" s="27"/>
      <c r="J9" s="27"/>
    </row>
    <row r="10" s="135" customFormat="1" ht="18.75">
      <c r="A10" s="135" t="s">
        <v>422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388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521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30" customFormat="1" ht="15.75" customHeight="1">
      <c r="A15" s="129" t="s">
        <v>519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323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715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412</v>
      </c>
      <c r="I20" s="11" t="s">
        <v>716</v>
      </c>
      <c r="J20" s="13" t="s">
        <v>627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328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404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373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405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688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610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609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406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407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408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689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520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31" customFormat="1" ht="12">
      <c r="A44" s="131" t="s">
        <v>691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391</v>
      </c>
      <c r="B47" s="22" t="s">
        <v>324</v>
      </c>
      <c r="C47" s="22"/>
      <c r="D47" s="22"/>
      <c r="E47" s="22"/>
      <c r="F47" s="22"/>
      <c r="G47" s="22"/>
      <c r="H47" s="23"/>
      <c r="I47" s="48" t="s">
        <v>715</v>
      </c>
      <c r="J47" s="23"/>
    </row>
    <row r="48" spans="1:10" s="5" customFormat="1" ht="15.75">
      <c r="A48" s="8"/>
      <c r="B48" s="18" t="s">
        <v>325</v>
      </c>
      <c r="C48" s="18" t="s">
        <v>179</v>
      </c>
      <c r="D48" s="18" t="s">
        <v>178</v>
      </c>
      <c r="E48" s="18" t="s">
        <v>180</v>
      </c>
      <c r="F48" s="18" t="s">
        <v>182</v>
      </c>
      <c r="G48" s="24" t="s">
        <v>326</v>
      </c>
      <c r="H48" s="25" t="s">
        <v>412</v>
      </c>
      <c r="I48" s="48" t="s">
        <v>716</v>
      </c>
      <c r="J48" s="25" t="s">
        <v>628</v>
      </c>
    </row>
    <row r="49" spans="1:10" s="5" customFormat="1" ht="12.75">
      <c r="A49" s="8"/>
      <c r="B49" s="18" t="s">
        <v>327</v>
      </c>
      <c r="C49" s="18"/>
      <c r="D49" s="18" t="s">
        <v>179</v>
      </c>
      <c r="E49" s="18" t="s">
        <v>181</v>
      </c>
      <c r="F49" s="18" t="s">
        <v>184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328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329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330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331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389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332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333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334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335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336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337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338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339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340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341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342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343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344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402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403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345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409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410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411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346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347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348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349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350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351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452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352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353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354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355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356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357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358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359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360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361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362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363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364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365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366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367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368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30" customFormat="1" ht="15" customHeight="1">
      <c r="A101" s="130" t="s">
        <v>382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369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267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370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269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371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372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629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630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29" customFormat="1" ht="14.25" customHeight="1"/>
    <row r="114" s="129" customFormat="1" ht="14.25" customHeight="1">
      <c r="A114" s="130" t="s">
        <v>383</v>
      </c>
    </row>
    <row r="115" spans="1:10" s="4" customFormat="1" ht="14.25">
      <c r="A115" s="11" t="s">
        <v>176</v>
      </c>
      <c r="B115" s="11" t="s">
        <v>177</v>
      </c>
      <c r="C115" s="11" t="s">
        <v>179</v>
      </c>
      <c r="D115" s="11" t="s">
        <v>178</v>
      </c>
      <c r="E115" s="11" t="s">
        <v>180</v>
      </c>
      <c r="F115" s="11" t="s">
        <v>182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179</v>
      </c>
      <c r="E116" s="11" t="s">
        <v>181</v>
      </c>
      <c r="F116" s="11" t="s">
        <v>184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373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185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186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187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188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188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190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191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192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173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392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194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294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198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393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174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203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207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299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212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222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223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285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229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230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233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416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234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235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239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298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390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251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252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256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261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262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263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265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266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622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623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624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374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375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376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377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315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394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273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172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426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611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316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317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32" customFormat="1" ht="15" customHeight="1">
      <c r="A175" s="132" t="s">
        <v>384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306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267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378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379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308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302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269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289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398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300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290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270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399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414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684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424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425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685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686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686</v>
      </c>
      <c r="H195" s="40">
        <v>0</v>
      </c>
      <c r="I195" s="39">
        <v>190000</v>
      </c>
      <c r="J195" s="39">
        <v>190000</v>
      </c>
    </row>
    <row r="196" s="133" customFormat="1" ht="15" customHeight="1" hidden="1">
      <c r="A196" s="133" t="s">
        <v>385</v>
      </c>
    </row>
    <row r="197" s="24" customFormat="1" ht="15" customHeight="1"/>
    <row r="198" s="134" customFormat="1" ht="15" customHeight="1">
      <c r="A198" s="134" t="s">
        <v>385</v>
      </c>
    </row>
    <row r="199" spans="8:10" s="24" customFormat="1" ht="15" customHeight="1">
      <c r="H199" s="41"/>
      <c r="J199" s="39"/>
    </row>
    <row r="200" s="130" customFormat="1" ht="14.25" customHeight="1">
      <c r="A200" s="130" t="s">
        <v>386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380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381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276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279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280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277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278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280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387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522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29" customFormat="1" ht="15" customHeight="1">
      <c r="A215" s="129" t="s">
        <v>523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176</v>
      </c>
      <c r="B217" s="11" t="s">
        <v>418</v>
      </c>
      <c r="C217" s="11" t="s">
        <v>179</v>
      </c>
      <c r="D217" s="11" t="s">
        <v>178</v>
      </c>
      <c r="E217" s="11" t="s">
        <v>180</v>
      </c>
      <c r="F217" s="11" t="s">
        <v>182</v>
      </c>
      <c r="G217" s="11" t="s">
        <v>183</v>
      </c>
      <c r="H217" s="13" t="s">
        <v>412</v>
      </c>
      <c r="I217" s="39"/>
      <c r="J217" s="39" t="s">
        <v>628</v>
      </c>
    </row>
    <row r="218" spans="1:10" ht="14.25">
      <c r="A218" s="11"/>
      <c r="B218" s="11"/>
      <c r="C218" s="11"/>
      <c r="D218" s="11" t="s">
        <v>179</v>
      </c>
      <c r="E218" s="11" t="s">
        <v>181</v>
      </c>
      <c r="F218" s="11" t="s">
        <v>184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428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429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606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430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437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173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222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527</v>
      </c>
      <c r="E228" s="8">
        <v>3233</v>
      </c>
      <c r="G228" s="9" t="s">
        <v>229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298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189</v>
      </c>
      <c r="E230" s="8">
        <v>3291</v>
      </c>
      <c r="G230" s="9" t="s">
        <v>431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528</v>
      </c>
      <c r="E231" s="8">
        <v>3291</v>
      </c>
      <c r="G231" s="9" t="s">
        <v>432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529</v>
      </c>
      <c r="E232" s="8">
        <v>3293</v>
      </c>
      <c r="G232" s="9" t="s">
        <v>433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396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273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193</v>
      </c>
      <c r="E235" s="8">
        <v>3811</v>
      </c>
      <c r="G235" s="9" t="s">
        <v>434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607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461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462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396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273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196</v>
      </c>
      <c r="E241" s="8">
        <v>3811</v>
      </c>
      <c r="G241" s="9" t="s">
        <v>172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463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396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273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530</v>
      </c>
      <c r="E245" s="8">
        <v>3811</v>
      </c>
      <c r="G245" s="9" t="s">
        <v>172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464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396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273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199</v>
      </c>
      <c r="E249" s="8">
        <v>3811</v>
      </c>
      <c r="G249" s="9" t="s">
        <v>172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465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396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273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200</v>
      </c>
      <c r="E253" s="8">
        <v>3811</v>
      </c>
      <c r="G253" s="9" t="s">
        <v>172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466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396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273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202</v>
      </c>
      <c r="E257" s="8">
        <v>3811</v>
      </c>
      <c r="G257" s="9" t="s">
        <v>172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467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396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273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213</v>
      </c>
      <c r="E261" s="8">
        <v>3811</v>
      </c>
      <c r="G261" s="9" t="s">
        <v>172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612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396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273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221</v>
      </c>
      <c r="E265" s="8">
        <v>3811</v>
      </c>
      <c r="G265" s="9" t="s">
        <v>172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613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396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273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693</v>
      </c>
      <c r="E269" s="8">
        <v>3811</v>
      </c>
      <c r="G269" s="9" t="s">
        <v>172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614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396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273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694</v>
      </c>
      <c r="E273" s="8">
        <v>3811</v>
      </c>
      <c r="G273" s="9" t="s">
        <v>172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435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606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493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436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185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186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400</v>
      </c>
      <c r="E281" s="8">
        <v>3111</v>
      </c>
      <c r="G281" s="9" t="s">
        <v>187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188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220</v>
      </c>
      <c r="E283" s="8">
        <v>3121</v>
      </c>
      <c r="G283" s="9" t="s">
        <v>188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190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219</v>
      </c>
      <c r="E285" s="8">
        <v>3132</v>
      </c>
      <c r="G285" s="9" t="s">
        <v>191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218</v>
      </c>
      <c r="E286" s="8">
        <v>3133</v>
      </c>
      <c r="G286" s="9" t="s">
        <v>192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173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392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194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217</v>
      </c>
      <c r="F290" s="8">
        <v>32111</v>
      </c>
      <c r="G290" s="9" t="s">
        <v>195</v>
      </c>
      <c r="H290" s="26">
        <v>1000</v>
      </c>
      <c r="I290" s="26">
        <v>0</v>
      </c>
      <c r="J290" s="26">
        <v>1000</v>
      </c>
    </row>
    <row r="291" spans="1:10" ht="14.25">
      <c r="A291" s="8" t="s">
        <v>531</v>
      </c>
      <c r="F291" s="8">
        <v>32115</v>
      </c>
      <c r="G291" s="9" t="s">
        <v>197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216</v>
      </c>
      <c r="E292" s="8">
        <v>3212</v>
      </c>
      <c r="G292" s="9" t="s">
        <v>469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393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215</v>
      </c>
      <c r="B294" s="15"/>
      <c r="C294" s="15"/>
      <c r="D294" s="15"/>
      <c r="E294" s="15"/>
      <c r="F294" s="15">
        <v>32131</v>
      </c>
      <c r="G294" s="16" t="s">
        <v>201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174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203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214</v>
      </c>
      <c r="B297" s="15"/>
      <c r="C297" s="15"/>
      <c r="D297" s="15"/>
      <c r="E297" s="15"/>
      <c r="F297" s="15">
        <v>32211</v>
      </c>
      <c r="G297" s="16" t="s">
        <v>295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240</v>
      </c>
      <c r="B298" s="15"/>
      <c r="C298" s="15"/>
      <c r="D298" s="15"/>
      <c r="E298" s="15"/>
      <c r="F298" s="15">
        <v>32212</v>
      </c>
      <c r="G298" s="16" t="s">
        <v>204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205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241</v>
      </c>
      <c r="B300" s="15"/>
      <c r="C300" s="15"/>
      <c r="D300" s="15"/>
      <c r="E300" s="15"/>
      <c r="F300" s="15">
        <v>32214</v>
      </c>
      <c r="G300" s="16" t="s">
        <v>296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532</v>
      </c>
      <c r="B301" s="15"/>
      <c r="C301" s="15"/>
      <c r="D301" s="15"/>
      <c r="E301" s="15"/>
      <c r="F301" s="15">
        <v>322151</v>
      </c>
      <c r="G301" s="16" t="s">
        <v>297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242</v>
      </c>
      <c r="B302" s="15"/>
      <c r="C302" s="15"/>
      <c r="D302" s="15"/>
      <c r="E302" s="15"/>
      <c r="F302" s="15">
        <v>32216</v>
      </c>
      <c r="G302" s="16" t="s">
        <v>206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243</v>
      </c>
      <c r="B303" s="15"/>
      <c r="C303" s="15"/>
      <c r="D303" s="15"/>
      <c r="E303" s="15"/>
      <c r="F303" s="15">
        <v>322191</v>
      </c>
      <c r="G303" s="16" t="s">
        <v>209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207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244</v>
      </c>
      <c r="B305" s="15"/>
      <c r="C305" s="15"/>
      <c r="D305" s="15"/>
      <c r="E305" s="15"/>
      <c r="F305" s="15">
        <v>322311</v>
      </c>
      <c r="G305" s="16" t="s">
        <v>208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533</v>
      </c>
      <c r="B306" s="15"/>
      <c r="C306" s="15"/>
      <c r="D306" s="15"/>
      <c r="E306" s="15"/>
      <c r="F306" s="15">
        <v>32233</v>
      </c>
      <c r="G306" s="16" t="s">
        <v>210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245</v>
      </c>
      <c r="B307" s="15"/>
      <c r="C307" s="15"/>
      <c r="D307" s="15"/>
      <c r="E307" s="15"/>
      <c r="F307" s="15">
        <v>32234</v>
      </c>
      <c r="G307" s="16" t="s">
        <v>211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246</v>
      </c>
      <c r="B308" s="15"/>
      <c r="C308" s="15"/>
      <c r="D308" s="15"/>
      <c r="E308" s="15">
        <v>3225</v>
      </c>
      <c r="F308" s="15"/>
      <c r="G308" s="16" t="s">
        <v>212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222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223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247</v>
      </c>
      <c r="B311" s="15"/>
      <c r="C311" s="15"/>
      <c r="D311" s="15"/>
      <c r="E311" s="15"/>
      <c r="F311" s="15">
        <v>32311</v>
      </c>
      <c r="G311" s="16" t="s">
        <v>224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534</v>
      </c>
      <c r="B312" s="15"/>
      <c r="C312" s="15"/>
      <c r="D312" s="15"/>
      <c r="E312" s="15"/>
      <c r="F312" s="15">
        <v>32313</v>
      </c>
      <c r="G312" s="16" t="s">
        <v>225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285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535</v>
      </c>
      <c r="B314" s="15"/>
      <c r="C314" s="15"/>
      <c r="D314" s="15"/>
      <c r="E314" s="15"/>
      <c r="F314" s="15">
        <v>323211</v>
      </c>
      <c r="G314" s="16" t="s">
        <v>285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226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248</v>
      </c>
      <c r="B316" s="15"/>
      <c r="C316" s="15"/>
      <c r="D316" s="15"/>
      <c r="E316" s="15"/>
      <c r="F316" s="15">
        <v>323221</v>
      </c>
      <c r="G316" s="16" t="s">
        <v>285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227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249</v>
      </c>
      <c r="B318" s="15"/>
      <c r="C318" s="15"/>
      <c r="D318" s="15"/>
      <c r="E318" s="15"/>
      <c r="F318" s="15">
        <v>32323</v>
      </c>
      <c r="G318" s="16" t="s">
        <v>285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228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230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250</v>
      </c>
      <c r="B321" s="15"/>
      <c r="C321" s="15"/>
      <c r="D321" s="15"/>
      <c r="E321" s="15"/>
      <c r="F321" s="15">
        <v>32341</v>
      </c>
      <c r="G321" s="16" t="s">
        <v>231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536</v>
      </c>
      <c r="B322" s="15"/>
      <c r="C322" s="15"/>
      <c r="D322" s="15"/>
      <c r="E322" s="15"/>
      <c r="F322" s="15">
        <v>32349</v>
      </c>
      <c r="G322" s="16" t="s">
        <v>232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234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537</v>
      </c>
      <c r="B324" s="15"/>
      <c r="C324" s="15"/>
      <c r="D324" s="15"/>
      <c r="E324" s="15"/>
      <c r="F324" s="15">
        <v>32373</v>
      </c>
      <c r="G324" s="16" t="s">
        <v>395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257</v>
      </c>
      <c r="B325" s="15"/>
      <c r="C325" s="15"/>
      <c r="D325" s="15"/>
      <c r="E325" s="15">
        <v>3238</v>
      </c>
      <c r="F325" s="15"/>
      <c r="G325" s="16" t="s">
        <v>235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239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538</v>
      </c>
      <c r="B327" s="15"/>
      <c r="C327" s="15"/>
      <c r="D327" s="15"/>
      <c r="E327" s="15"/>
      <c r="F327" s="15">
        <v>32392</v>
      </c>
      <c r="G327" s="16" t="s">
        <v>236</v>
      </c>
      <c r="H327" s="40">
        <v>500</v>
      </c>
      <c r="I327" s="40">
        <v>0</v>
      </c>
      <c r="J327" s="40">
        <v>500</v>
      </c>
    </row>
    <row r="328" spans="1:10" ht="14.25">
      <c r="A328" s="15" t="s">
        <v>539</v>
      </c>
      <c r="B328" s="15"/>
      <c r="C328" s="15"/>
      <c r="D328" s="15"/>
      <c r="E328" s="15"/>
      <c r="F328" s="15">
        <v>32394</v>
      </c>
      <c r="G328" s="16" t="s">
        <v>237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258</v>
      </c>
      <c r="B329" s="15"/>
      <c r="C329" s="15"/>
      <c r="D329" s="15"/>
      <c r="E329" s="15"/>
      <c r="F329" s="15">
        <v>32399</v>
      </c>
      <c r="G329" s="16" t="s">
        <v>238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298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252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259</v>
      </c>
      <c r="B332" s="15"/>
      <c r="C332" s="15"/>
      <c r="D332" s="15"/>
      <c r="E332" s="15"/>
      <c r="F332" s="15">
        <v>32921</v>
      </c>
      <c r="G332" s="16" t="s">
        <v>253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260</v>
      </c>
      <c r="B333" s="15"/>
      <c r="C333" s="15"/>
      <c r="D333" s="15"/>
      <c r="E333" s="15"/>
      <c r="F333" s="15">
        <v>32922</v>
      </c>
      <c r="G333" s="16" t="s">
        <v>254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540</v>
      </c>
      <c r="B334" s="15"/>
      <c r="C334" s="15"/>
      <c r="D334" s="15"/>
      <c r="E334" s="15"/>
      <c r="F334" s="15">
        <v>32923</v>
      </c>
      <c r="G334" s="16" t="s">
        <v>255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541</v>
      </c>
      <c r="B335" s="15"/>
      <c r="C335" s="15"/>
      <c r="D335" s="15"/>
      <c r="E335" s="15">
        <v>3293</v>
      </c>
      <c r="F335" s="15"/>
      <c r="G335" s="16" t="s">
        <v>256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261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262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263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272</v>
      </c>
      <c r="B339" s="15"/>
      <c r="C339" s="15"/>
      <c r="D339" s="15"/>
      <c r="E339" s="15"/>
      <c r="F339" s="15">
        <v>34311</v>
      </c>
      <c r="G339" s="16" t="s">
        <v>264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271</v>
      </c>
      <c r="B340" s="15"/>
      <c r="C340" s="15"/>
      <c r="D340" s="15"/>
      <c r="E340" s="15">
        <v>3433</v>
      </c>
      <c r="F340" s="15"/>
      <c r="G340" s="16" t="s">
        <v>265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542</v>
      </c>
      <c r="B341" s="15"/>
      <c r="C341" s="15"/>
      <c r="D341" s="15"/>
      <c r="E341" s="15">
        <v>3434</v>
      </c>
      <c r="F341" s="15"/>
      <c r="G341" s="16" t="s">
        <v>266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494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268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269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270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399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543</v>
      </c>
      <c r="B347" s="15"/>
      <c r="C347" s="15"/>
      <c r="D347" s="15"/>
      <c r="E347" s="15"/>
      <c r="F347" s="15">
        <v>42211</v>
      </c>
      <c r="G347" s="16" t="s">
        <v>413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544</v>
      </c>
      <c r="B348" s="15"/>
      <c r="C348" s="15"/>
      <c r="D348" s="15"/>
      <c r="E348" s="15"/>
      <c r="F348" s="15">
        <v>42212</v>
      </c>
      <c r="G348" s="16" t="s">
        <v>470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695</v>
      </c>
      <c r="B349" s="15"/>
      <c r="C349" s="15"/>
      <c r="D349" s="15"/>
      <c r="E349" s="15"/>
      <c r="F349" s="15">
        <v>42219</v>
      </c>
      <c r="G349" s="16" t="s">
        <v>616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414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545</v>
      </c>
      <c r="B351" s="15"/>
      <c r="C351" s="15"/>
      <c r="D351" s="15"/>
      <c r="E351" s="15"/>
      <c r="F351" s="15">
        <v>42223</v>
      </c>
      <c r="G351" s="16" t="s">
        <v>471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696</v>
      </c>
      <c r="B352" s="15"/>
      <c r="C352" s="15"/>
      <c r="D352" s="15"/>
      <c r="E352" s="15"/>
      <c r="F352" s="15">
        <v>42229</v>
      </c>
      <c r="G352" s="16" t="s">
        <v>615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683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425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697</v>
      </c>
      <c r="B355" s="15"/>
      <c r="C355" s="15"/>
      <c r="D355" s="15"/>
      <c r="E355" s="15"/>
      <c r="F355" s="15">
        <v>42319</v>
      </c>
      <c r="G355" s="16" t="s">
        <v>617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438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605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495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439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473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396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273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546</v>
      </c>
      <c r="B364" s="15"/>
      <c r="C364" s="15"/>
      <c r="D364" s="15"/>
      <c r="E364" s="15">
        <v>3811</v>
      </c>
      <c r="F364" s="15"/>
      <c r="G364" s="16" t="s">
        <v>172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472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396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273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547</v>
      </c>
      <c r="B368" s="15"/>
      <c r="C368" s="15"/>
      <c r="D368" s="15"/>
      <c r="E368" s="15">
        <v>3811</v>
      </c>
      <c r="F368" s="15"/>
      <c r="G368" s="16" t="s">
        <v>172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496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497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173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174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203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548</v>
      </c>
      <c r="B375" s="15"/>
      <c r="C375" s="15"/>
      <c r="D375" s="15"/>
      <c r="E375" s="15"/>
      <c r="F375" s="15">
        <v>322152</v>
      </c>
      <c r="G375" s="16" t="s">
        <v>274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275</v>
      </c>
      <c r="B376" s="15"/>
      <c r="C376" s="15"/>
      <c r="D376" s="15"/>
      <c r="E376" s="15"/>
      <c r="F376" s="15">
        <v>322192</v>
      </c>
      <c r="G376" s="16" t="s">
        <v>175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440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604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498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441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276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279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280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277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283</v>
      </c>
      <c r="B387" s="15"/>
      <c r="C387" s="15"/>
      <c r="D387" s="15"/>
      <c r="E387" s="15">
        <v>5161</v>
      </c>
      <c r="F387" s="15"/>
      <c r="G387" s="16" t="s">
        <v>278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280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281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499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442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415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222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549</v>
      </c>
      <c r="B395" s="15"/>
      <c r="C395" s="15"/>
      <c r="D395" s="15"/>
      <c r="E395" s="15">
        <v>3236</v>
      </c>
      <c r="F395" s="15"/>
      <c r="G395" s="16" t="s">
        <v>416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443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307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267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417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282</v>
      </c>
      <c r="B400" s="15"/>
      <c r="C400" s="15"/>
      <c r="D400" s="15"/>
      <c r="E400" s="15">
        <v>4111</v>
      </c>
      <c r="F400" s="15"/>
      <c r="G400" s="16" t="s">
        <v>474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500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444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396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273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550</v>
      </c>
      <c r="B406" s="15"/>
      <c r="C406" s="15"/>
      <c r="D406" s="15"/>
      <c r="E406" s="15">
        <v>3811</v>
      </c>
      <c r="F406" s="15"/>
      <c r="G406" s="16" t="s">
        <v>475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445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604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501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476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173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174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551</v>
      </c>
      <c r="B415" s="15"/>
      <c r="C415" s="15"/>
      <c r="D415" s="15"/>
      <c r="E415" s="15">
        <v>3224</v>
      </c>
      <c r="F415" s="15"/>
      <c r="G415" s="16" t="s">
        <v>284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222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552</v>
      </c>
      <c r="B417" s="15"/>
      <c r="C417" s="15"/>
      <c r="D417" s="15"/>
      <c r="E417" s="15">
        <v>3232</v>
      </c>
      <c r="F417" s="15"/>
      <c r="G417" s="16" t="s">
        <v>285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446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477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401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267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289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553</v>
      </c>
      <c r="B423" s="15"/>
      <c r="C423" s="15"/>
      <c r="D423" s="15"/>
      <c r="E423" s="15">
        <v>4212</v>
      </c>
      <c r="F423" s="15"/>
      <c r="G423" s="16" t="s">
        <v>398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618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621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401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267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619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698</v>
      </c>
      <c r="B429" s="15"/>
      <c r="C429" s="15"/>
      <c r="D429" s="15"/>
      <c r="E429" s="15">
        <v>4227</v>
      </c>
      <c r="F429" s="15"/>
      <c r="G429" s="16" t="s">
        <v>620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626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173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174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699</v>
      </c>
      <c r="B433" s="15"/>
      <c r="C433" s="15"/>
      <c r="D433" s="15"/>
      <c r="E433" s="15">
        <v>3224</v>
      </c>
      <c r="F433" s="15"/>
      <c r="G433" s="16" t="s">
        <v>284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222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700</v>
      </c>
      <c r="B435" s="15"/>
      <c r="C435" s="15"/>
      <c r="D435" s="15"/>
      <c r="E435" s="15">
        <v>3232</v>
      </c>
      <c r="F435" s="15"/>
      <c r="G435" s="16" t="s">
        <v>285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502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653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173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174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288</v>
      </c>
      <c r="B441" s="15"/>
      <c r="C441" s="15"/>
      <c r="D441" s="15"/>
      <c r="E441" s="15">
        <v>3224</v>
      </c>
      <c r="F441" s="15"/>
      <c r="G441" s="16" t="s">
        <v>299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222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285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554</v>
      </c>
      <c r="B444" s="15"/>
      <c r="C444" s="15"/>
      <c r="D444" s="15"/>
      <c r="E444" s="15"/>
      <c r="F444" s="15">
        <v>323291</v>
      </c>
      <c r="G444" s="16" t="s">
        <v>285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286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555</v>
      </c>
      <c r="B446" s="15"/>
      <c r="C446" s="15"/>
      <c r="D446" s="15"/>
      <c r="E446" s="15"/>
      <c r="F446" s="15">
        <v>323292</v>
      </c>
      <c r="G446" s="16" t="s">
        <v>287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654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622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623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701</v>
      </c>
      <c r="B450" s="15"/>
      <c r="C450" s="15"/>
      <c r="D450" s="15"/>
      <c r="E450" s="15">
        <v>3631</v>
      </c>
      <c r="F450" s="15"/>
      <c r="G450" s="16" t="s">
        <v>624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447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268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269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289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556</v>
      </c>
      <c r="B455" s="15"/>
      <c r="C455" s="15"/>
      <c r="D455" s="15"/>
      <c r="E455" s="15">
        <v>4213</v>
      </c>
      <c r="F455" s="15"/>
      <c r="G455" s="16" t="s">
        <v>478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646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268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269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289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557</v>
      </c>
      <c r="B460" s="15"/>
      <c r="C460" s="15"/>
      <c r="D460" s="15"/>
      <c r="E460" s="15">
        <v>4213</v>
      </c>
      <c r="F460" s="15"/>
      <c r="G460" s="16" t="s">
        <v>480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173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222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702</v>
      </c>
      <c r="B463" s="15"/>
      <c r="C463" s="15"/>
      <c r="D463" s="15"/>
      <c r="E463" s="15">
        <v>3237</v>
      </c>
      <c r="F463" s="15"/>
      <c r="G463" s="16" t="s">
        <v>638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479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268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269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289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558</v>
      </c>
      <c r="B469" s="15"/>
      <c r="C469" s="15"/>
      <c r="D469" s="15"/>
      <c r="E469" s="15">
        <v>4213</v>
      </c>
      <c r="F469" s="15"/>
      <c r="G469" s="16" t="s">
        <v>480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655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637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622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623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703</v>
      </c>
      <c r="B474" s="15"/>
      <c r="C474" s="15"/>
      <c r="D474" s="15"/>
      <c r="E474" s="15">
        <v>3631</v>
      </c>
      <c r="F474" s="15"/>
      <c r="G474" s="16" t="s">
        <v>624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656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173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174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704</v>
      </c>
      <c r="B479" s="15"/>
      <c r="C479" s="15"/>
      <c r="D479" s="15"/>
      <c r="E479" s="15">
        <v>3224</v>
      </c>
      <c r="F479" s="15"/>
      <c r="G479" s="16" t="s">
        <v>299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222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705</v>
      </c>
      <c r="B481" s="15"/>
      <c r="C481" s="15"/>
      <c r="D481" s="15"/>
      <c r="E481" s="15">
        <v>3232</v>
      </c>
      <c r="F481" s="15"/>
      <c r="G481" s="16" t="s">
        <v>285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503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657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622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623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559</v>
      </c>
      <c r="B487" s="15"/>
      <c r="C487" s="15"/>
      <c r="D487" s="15"/>
      <c r="E487" s="15">
        <v>3631</v>
      </c>
      <c r="F487" s="15"/>
      <c r="G487" s="16" t="s">
        <v>624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658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481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173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222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560</v>
      </c>
      <c r="B492" s="15"/>
      <c r="C492" s="15"/>
      <c r="D492" s="15"/>
      <c r="E492" s="15">
        <v>3237</v>
      </c>
      <c r="F492" s="15"/>
      <c r="G492" s="16" t="s">
        <v>504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448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603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505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486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173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222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561</v>
      </c>
      <c r="B501" s="15"/>
      <c r="C501" s="15"/>
      <c r="D501" s="15"/>
      <c r="E501" s="15">
        <v>3232</v>
      </c>
      <c r="F501" s="15"/>
      <c r="G501" s="16" t="s">
        <v>487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488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647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268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269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289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562</v>
      </c>
      <c r="B507" s="15"/>
      <c r="C507" s="15"/>
      <c r="D507" s="15"/>
      <c r="E507" s="15">
        <v>4214</v>
      </c>
      <c r="F507" s="15"/>
      <c r="G507" s="16" t="s">
        <v>290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482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268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269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289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563</v>
      </c>
      <c r="B512" s="15"/>
      <c r="C512" s="15"/>
      <c r="D512" s="15"/>
      <c r="E512" s="15">
        <v>4214</v>
      </c>
      <c r="F512" s="15"/>
      <c r="G512" s="16" t="s">
        <v>483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489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484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268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269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289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564</v>
      </c>
      <c r="B518" s="15"/>
      <c r="C518" s="15"/>
      <c r="D518" s="15"/>
      <c r="E518" s="15">
        <v>4214</v>
      </c>
      <c r="F518" s="15"/>
      <c r="G518" s="16" t="s">
        <v>449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506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507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450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173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291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565</v>
      </c>
      <c r="B525" s="15"/>
      <c r="C525" s="15"/>
      <c r="D525" s="15"/>
      <c r="E525" s="15">
        <v>3223</v>
      </c>
      <c r="F525" s="15"/>
      <c r="G525" s="16" t="s">
        <v>485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566</v>
      </c>
      <c r="B526" s="15"/>
      <c r="C526" s="15"/>
      <c r="D526" s="15"/>
      <c r="E526" s="15">
        <v>3224</v>
      </c>
      <c r="F526" s="15"/>
      <c r="G526" s="16" t="s">
        <v>292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222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322</v>
      </c>
      <c r="B528" s="15"/>
      <c r="C528" s="15"/>
      <c r="D528" s="15"/>
      <c r="E528" s="15">
        <v>3232</v>
      </c>
      <c r="F528" s="15"/>
      <c r="G528" s="16" t="s">
        <v>285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508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631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633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634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635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706</v>
      </c>
      <c r="B534" s="15"/>
      <c r="C534" s="15"/>
      <c r="D534" s="15"/>
      <c r="E534" s="15">
        <v>4511</v>
      </c>
      <c r="F534" s="15"/>
      <c r="G534" s="16" t="s">
        <v>635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632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293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269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289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321</v>
      </c>
      <c r="B539" s="15"/>
      <c r="C539" s="15"/>
      <c r="D539" s="15"/>
      <c r="E539" s="15">
        <v>4214</v>
      </c>
      <c r="F539" s="15"/>
      <c r="G539" s="16" t="s">
        <v>290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509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293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269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270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707</v>
      </c>
      <c r="B544" s="18"/>
      <c r="C544" s="18"/>
      <c r="D544" s="18"/>
      <c r="E544" s="15">
        <v>4227</v>
      </c>
      <c r="F544" s="18"/>
      <c r="G544" s="16" t="s">
        <v>608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424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320</v>
      </c>
      <c r="B546" s="15"/>
      <c r="C546" s="15"/>
      <c r="D546" s="15"/>
      <c r="E546" s="15">
        <v>4231</v>
      </c>
      <c r="F546" s="15"/>
      <c r="G546" s="16" t="s">
        <v>490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625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636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622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623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708</v>
      </c>
      <c r="B551" s="15"/>
      <c r="C551" s="15"/>
      <c r="D551" s="15"/>
      <c r="E551" s="15">
        <v>3631</v>
      </c>
      <c r="F551" s="15"/>
      <c r="G551" s="16" t="s">
        <v>624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510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301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602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511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491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173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174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319</v>
      </c>
      <c r="B561" s="15"/>
      <c r="C561" s="15"/>
      <c r="D561" s="15"/>
      <c r="E561" s="15">
        <v>3224</v>
      </c>
      <c r="F561" s="15"/>
      <c r="G561" s="16" t="s">
        <v>299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222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318</v>
      </c>
      <c r="B563" s="15"/>
      <c r="C563" s="15"/>
      <c r="D563" s="15"/>
      <c r="E563" s="15">
        <v>3232</v>
      </c>
      <c r="F563" s="15"/>
      <c r="G563" s="16" t="s">
        <v>285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659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660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173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222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709</v>
      </c>
      <c r="B569" s="15"/>
      <c r="C569" s="15"/>
      <c r="D569" s="15"/>
      <c r="E569" s="15">
        <v>3232</v>
      </c>
      <c r="F569" s="15"/>
      <c r="G569" s="16" t="s">
        <v>687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661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662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173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174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570</v>
      </c>
      <c r="B575" s="15"/>
      <c r="C575" s="15"/>
      <c r="D575" s="15"/>
      <c r="E575" s="15">
        <v>3223</v>
      </c>
      <c r="F575" s="15"/>
      <c r="G575" s="16" t="s">
        <v>207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567</v>
      </c>
      <c r="B576" s="15"/>
      <c r="C576" s="15"/>
      <c r="D576" s="15"/>
      <c r="E576" s="15">
        <v>3224</v>
      </c>
      <c r="F576" s="15"/>
      <c r="G576" s="16" t="s">
        <v>299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222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568</v>
      </c>
      <c r="B578" s="15"/>
      <c r="C578" s="15"/>
      <c r="D578" s="15"/>
      <c r="E578" s="15">
        <v>3232</v>
      </c>
      <c r="F578" s="15"/>
      <c r="G578" s="16" t="s">
        <v>285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451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302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269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289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569</v>
      </c>
      <c r="B583" s="15"/>
      <c r="C583" s="15"/>
      <c r="D583" s="15"/>
      <c r="E583" s="15">
        <v>4214</v>
      </c>
      <c r="F583" s="15"/>
      <c r="G583" s="16" t="s">
        <v>492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663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664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401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267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619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710</v>
      </c>
      <c r="B590" s="15"/>
      <c r="C590" s="15"/>
      <c r="D590" s="15"/>
      <c r="E590" s="15">
        <v>4227</v>
      </c>
      <c r="F590" s="15"/>
      <c r="G590" s="16" t="s">
        <v>620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665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666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173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222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711</v>
      </c>
      <c r="B596" s="15"/>
      <c r="C596" s="15"/>
      <c r="D596" s="15"/>
      <c r="E596" s="15">
        <v>3232</v>
      </c>
      <c r="F596" s="15"/>
      <c r="G596" s="16" t="s">
        <v>687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667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668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307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267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417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712</v>
      </c>
      <c r="B603" s="15"/>
      <c r="C603" s="15"/>
      <c r="D603" s="15"/>
      <c r="E603" s="15">
        <v>4111</v>
      </c>
      <c r="F603" s="15"/>
      <c r="G603" s="16" t="s">
        <v>652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648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601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669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453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173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222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571</v>
      </c>
      <c r="B612" s="15"/>
      <c r="C612" s="15"/>
      <c r="D612" s="15"/>
      <c r="E612" s="15">
        <v>3239</v>
      </c>
      <c r="F612" s="15"/>
      <c r="G612" s="16" t="s">
        <v>512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396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273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172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572</v>
      </c>
      <c r="F616" s="8">
        <v>3811</v>
      </c>
      <c r="G616" s="16" t="s">
        <v>304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573</v>
      </c>
      <c r="F617" s="8">
        <v>3811</v>
      </c>
      <c r="G617" s="9" t="s">
        <v>305</v>
      </c>
      <c r="H617" s="26">
        <v>2000</v>
      </c>
      <c r="I617" s="26">
        <v>0</v>
      </c>
      <c r="J617" s="26">
        <v>2000</v>
      </c>
    </row>
    <row r="618" spans="1:10" ht="14.25">
      <c r="A618" s="8" t="s">
        <v>574</v>
      </c>
      <c r="F618" s="8">
        <v>3811</v>
      </c>
      <c r="G618" s="16" t="s">
        <v>303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454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396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273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575</v>
      </c>
      <c r="E622" s="8">
        <v>3811</v>
      </c>
      <c r="G622" s="9" t="s">
        <v>513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455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396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273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172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576</v>
      </c>
      <c r="F627" s="8">
        <v>3811</v>
      </c>
      <c r="G627" s="9" t="s">
        <v>309</v>
      </c>
      <c r="H627" s="26">
        <v>1000</v>
      </c>
      <c r="I627" s="26">
        <v>0</v>
      </c>
      <c r="J627" s="26">
        <v>1000</v>
      </c>
    </row>
    <row r="628" spans="1:10" ht="14.25">
      <c r="A628" s="8" t="s">
        <v>577</v>
      </c>
      <c r="F628" s="8">
        <v>3811</v>
      </c>
      <c r="G628" s="9" t="s">
        <v>310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670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456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171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419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578</v>
      </c>
      <c r="E634" s="8">
        <v>3821</v>
      </c>
      <c r="G634" s="9" t="s">
        <v>420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457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600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671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514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311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312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313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579</v>
      </c>
      <c r="E644" s="8">
        <v>3722</v>
      </c>
      <c r="G644" s="9" t="s">
        <v>315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515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311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312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313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580</v>
      </c>
      <c r="E649" s="8">
        <v>3722</v>
      </c>
      <c r="G649" s="9" t="s">
        <v>315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516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311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312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313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581</v>
      </c>
      <c r="E654" s="8">
        <v>3722</v>
      </c>
      <c r="G654" s="9" t="s">
        <v>315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672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673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173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174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582</v>
      </c>
      <c r="E660" s="8">
        <v>3224</v>
      </c>
      <c r="G660" s="9" t="s">
        <v>517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222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583</v>
      </c>
      <c r="E662" s="8">
        <v>3232</v>
      </c>
      <c r="G662" s="9" t="s">
        <v>518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674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675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311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312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313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584</v>
      </c>
      <c r="E669" s="8">
        <v>3722</v>
      </c>
      <c r="G669" s="9" t="s">
        <v>315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676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311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312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313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585</v>
      </c>
      <c r="E674" s="8">
        <v>3722</v>
      </c>
      <c r="G674" s="9" t="s">
        <v>315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677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311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312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313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586</v>
      </c>
      <c r="E679" s="8">
        <v>3722</v>
      </c>
      <c r="G679" s="9" t="s">
        <v>315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458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599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678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459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311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312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313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587</v>
      </c>
      <c r="E689" s="8">
        <v>3721</v>
      </c>
      <c r="G689" s="9" t="s">
        <v>314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588</v>
      </c>
      <c r="E690" s="8">
        <v>3722</v>
      </c>
      <c r="G690" s="9" t="s">
        <v>315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639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311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312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313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713</v>
      </c>
      <c r="E695" s="8">
        <v>3721</v>
      </c>
      <c r="G695" s="9" t="s">
        <v>314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640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311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312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313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594</v>
      </c>
      <c r="E700" s="8">
        <v>3721</v>
      </c>
      <c r="G700" s="9" t="s">
        <v>314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649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311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312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313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714</v>
      </c>
      <c r="E705" s="8">
        <v>3721</v>
      </c>
      <c r="G705" s="9" t="s">
        <v>314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641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311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312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313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589</v>
      </c>
      <c r="E710" s="8">
        <v>3722</v>
      </c>
      <c r="G710" s="9" t="s">
        <v>315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642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311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312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313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590</v>
      </c>
      <c r="E715" s="8">
        <v>3722</v>
      </c>
      <c r="G715" s="9" t="s">
        <v>315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643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311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312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313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591</v>
      </c>
      <c r="E720" s="8">
        <v>3722</v>
      </c>
      <c r="G720" s="9" t="s">
        <v>315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644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311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312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313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592</v>
      </c>
      <c r="E725" s="8">
        <v>3722</v>
      </c>
      <c r="G725" s="9" t="s">
        <v>315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645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460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311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312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313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593</v>
      </c>
      <c r="E731" s="8">
        <v>3722</v>
      </c>
      <c r="G731" s="9" t="s">
        <v>315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650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311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312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313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595</v>
      </c>
      <c r="E736" s="8">
        <v>3722</v>
      </c>
      <c r="G736" s="9" t="s">
        <v>315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679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651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396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273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596</v>
      </c>
      <c r="E743" s="8">
        <v>3811</v>
      </c>
      <c r="G743" s="9" t="s">
        <v>172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468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598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680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681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397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316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597</v>
      </c>
      <c r="E752" s="8">
        <v>3851</v>
      </c>
      <c r="G752" s="9" t="s">
        <v>317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421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524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29" customFormat="1" ht="15" customHeight="1">
      <c r="A768" s="129" t="s">
        <v>525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29" customFormat="1" ht="15" customHeight="1">
      <c r="A770" s="129" t="s">
        <v>692</v>
      </c>
    </row>
    <row r="771" s="129" customFormat="1" ht="15" customHeight="1">
      <c r="A771" s="129" t="s">
        <v>526</v>
      </c>
    </row>
    <row r="772" s="129" customFormat="1" ht="15" customHeight="1">
      <c r="A772" s="129" t="s">
        <v>690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mergeCells count="18">
    <mergeCell ref="A4:IV4"/>
    <mergeCell ref="A5:IV5"/>
    <mergeCell ref="A8:J8"/>
    <mergeCell ref="A10:IV10"/>
    <mergeCell ref="A15:IV15"/>
    <mergeCell ref="A44:IV44"/>
    <mergeCell ref="A113:IV113"/>
    <mergeCell ref="A772:IV772"/>
    <mergeCell ref="A200:IV200"/>
    <mergeCell ref="A101:IV101"/>
    <mergeCell ref="A114:IV114"/>
    <mergeCell ref="A175:IV175"/>
    <mergeCell ref="A196:IV196"/>
    <mergeCell ref="A198:IV198"/>
    <mergeCell ref="A215:IV215"/>
    <mergeCell ref="A768:IV768"/>
    <mergeCell ref="A770:IV770"/>
    <mergeCell ref="A771:IV771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49"/>
  <sheetViews>
    <sheetView tabSelected="1" workbookViewId="0" topLeftCell="A1">
      <selection activeCell="H6" sqref="H6"/>
    </sheetView>
  </sheetViews>
  <sheetFormatPr defaultColWidth="9.140625" defaultRowHeight="12"/>
  <cols>
    <col min="1" max="1" width="4.28125" style="53" customWidth="1"/>
    <col min="2" max="2" width="8.28125" style="9" customWidth="1"/>
    <col min="3" max="3" width="7.140625" style="58" customWidth="1"/>
    <col min="4" max="4" width="59.8515625" style="9" customWidth="1"/>
    <col min="5" max="6" width="19.8515625" style="9" customWidth="1"/>
    <col min="7" max="7" width="19.7109375" style="9" customWidth="1"/>
    <col min="8" max="8" width="18.00390625" style="10" customWidth="1"/>
    <col min="9" max="9" width="20.421875" style="10" customWidth="1"/>
    <col min="10" max="10" width="13.28125" style="1" customWidth="1"/>
    <col min="11" max="11" width="10.281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1" s="129" customFormat="1" ht="14.25" customHeight="1">
      <c r="A1" s="129" t="s">
        <v>0</v>
      </c>
    </row>
    <row r="2" s="129" customFormat="1" ht="14.25" customHeight="1">
      <c r="A2" s="129" t="s">
        <v>1018</v>
      </c>
    </row>
    <row r="3" s="129" customFormat="1" ht="14.25" customHeight="1">
      <c r="A3" s="129" t="s">
        <v>1019</v>
      </c>
    </row>
    <row r="4" s="9" customFormat="1" ht="14.25" customHeight="1">
      <c r="A4" s="9" t="s">
        <v>1020</v>
      </c>
    </row>
    <row r="5" spans="1:9" s="29" customFormat="1" ht="18.75">
      <c r="A5" s="53"/>
      <c r="B5" s="51"/>
      <c r="C5" s="61"/>
      <c r="D5" s="51"/>
      <c r="E5" s="114" t="s">
        <v>116</v>
      </c>
      <c r="F5" s="114"/>
      <c r="G5" s="49"/>
      <c r="H5" s="30"/>
      <c r="I5" s="30"/>
    </row>
    <row r="6" spans="5:7" ht="18.75">
      <c r="E6" s="114" t="s">
        <v>720</v>
      </c>
      <c r="F6" s="114"/>
      <c r="G6" s="27" t="s">
        <v>777</v>
      </c>
    </row>
    <row r="7" spans="1:9" s="28" customFormat="1" ht="18.75">
      <c r="A7" s="59"/>
      <c r="B7" s="52"/>
      <c r="C7" s="62"/>
      <c r="D7" s="52"/>
      <c r="E7" s="114" t="s">
        <v>854</v>
      </c>
      <c r="F7" s="114"/>
      <c r="G7" s="27"/>
      <c r="H7" s="49" t="s">
        <v>777</v>
      </c>
      <c r="I7" s="49"/>
    </row>
    <row r="8" s="135" customFormat="1" ht="18.75">
      <c r="A8" s="135" t="s">
        <v>777</v>
      </c>
    </row>
    <row r="9" spans="1:9" s="3" customFormat="1" ht="15.75">
      <c r="A9" s="59"/>
      <c r="B9" s="12"/>
      <c r="C9" s="57"/>
      <c r="D9" s="12"/>
      <c r="E9" s="11" t="s">
        <v>388</v>
      </c>
      <c r="F9" s="12"/>
      <c r="G9" s="11"/>
      <c r="H9" s="13"/>
      <c r="I9" s="13"/>
    </row>
    <row r="10" spans="1:13" s="3" customFormat="1" ht="15.75">
      <c r="A10" s="59"/>
      <c r="B10" s="12"/>
      <c r="C10" s="57"/>
      <c r="D10" s="12"/>
      <c r="E10" s="12"/>
      <c r="F10" s="12"/>
      <c r="G10" s="11"/>
      <c r="H10" s="13" t="s">
        <v>777</v>
      </c>
      <c r="I10" s="13"/>
      <c r="L10" s="3" t="s">
        <v>777</v>
      </c>
      <c r="M10" s="3" t="s">
        <v>777</v>
      </c>
    </row>
    <row r="11" spans="1:13" s="3" customFormat="1" ht="15.75">
      <c r="A11" s="59"/>
      <c r="B11" s="12"/>
      <c r="C11" s="57"/>
      <c r="D11" s="12"/>
      <c r="E11" s="11" t="s">
        <v>521</v>
      </c>
      <c r="F11" s="12"/>
      <c r="G11" s="11" t="s">
        <v>777</v>
      </c>
      <c r="H11" s="13"/>
      <c r="I11" s="13" t="s">
        <v>777</v>
      </c>
      <c r="K11" s="3" t="s">
        <v>777</v>
      </c>
      <c r="M11" s="3" t="s">
        <v>777</v>
      </c>
    </row>
    <row r="12" spans="1:9" s="3" customFormat="1" ht="15.75">
      <c r="A12" s="59"/>
      <c r="B12" s="12"/>
      <c r="C12" s="57"/>
      <c r="D12" s="12"/>
      <c r="E12" s="12"/>
      <c r="F12" s="12"/>
      <c r="G12" s="11"/>
      <c r="H12" s="13"/>
      <c r="I12" s="13"/>
    </row>
    <row r="13" s="130" customFormat="1" ht="15.75" customHeight="1">
      <c r="A13" s="129" t="s">
        <v>777</v>
      </c>
    </row>
    <row r="14" spans="1:11" s="6" customFormat="1" ht="15">
      <c r="A14" s="53"/>
      <c r="B14" s="9"/>
      <c r="C14" s="58"/>
      <c r="D14" s="9"/>
      <c r="E14" s="9"/>
      <c r="F14" s="9"/>
      <c r="G14" s="8"/>
      <c r="H14" s="42"/>
      <c r="I14" s="42" t="s">
        <v>777</v>
      </c>
      <c r="J14" s="6" t="s">
        <v>777</v>
      </c>
      <c r="K14" s="6" t="s">
        <v>777</v>
      </c>
    </row>
    <row r="15" spans="1:16" s="3" customFormat="1" ht="15.75">
      <c r="A15" s="59"/>
      <c r="B15" s="12"/>
      <c r="C15" s="57"/>
      <c r="D15" s="12"/>
      <c r="E15" s="34" t="s">
        <v>65</v>
      </c>
      <c r="F15" s="34" t="s">
        <v>760</v>
      </c>
      <c r="G15" s="13" t="s">
        <v>123</v>
      </c>
      <c r="H15" s="34"/>
      <c r="I15" s="34"/>
      <c r="J15" s="13" t="s">
        <v>777</v>
      </c>
      <c r="K15" s="111"/>
      <c r="L15" s="91"/>
      <c r="M15" s="91"/>
      <c r="N15" s="73"/>
      <c r="O15" s="91"/>
      <c r="P15" s="91"/>
    </row>
    <row r="16" spans="1:16" s="3" customFormat="1" ht="15.75">
      <c r="A16" s="59"/>
      <c r="B16" s="12"/>
      <c r="C16" s="57"/>
      <c r="D16" s="21"/>
      <c r="E16" s="34" t="s">
        <v>74</v>
      </c>
      <c r="F16" s="34" t="s">
        <v>151</v>
      </c>
      <c r="G16" s="120" t="s">
        <v>99</v>
      </c>
      <c r="H16" s="34"/>
      <c r="I16" s="34"/>
      <c r="J16" s="120"/>
      <c r="K16" s="34"/>
      <c r="L16" s="91"/>
      <c r="M16" s="91"/>
      <c r="N16" s="73"/>
      <c r="O16" s="91"/>
      <c r="P16" s="91"/>
    </row>
    <row r="17" spans="1:15" s="33" customFormat="1" ht="15.75">
      <c r="A17" s="59"/>
      <c r="B17" s="12"/>
      <c r="C17" s="57"/>
      <c r="D17" s="12" t="s">
        <v>323</v>
      </c>
      <c r="E17" s="34"/>
      <c r="F17" s="34"/>
      <c r="G17" s="91"/>
      <c r="H17" s="34"/>
      <c r="I17" s="34"/>
      <c r="J17" s="91"/>
      <c r="K17" s="91"/>
      <c r="L17" s="73"/>
      <c r="N17" s="73"/>
      <c r="O17" s="73"/>
    </row>
    <row r="18" spans="1:15" s="37" customFormat="1" ht="12">
      <c r="A18" s="59"/>
      <c r="B18" s="35"/>
      <c r="C18" s="63">
        <v>6</v>
      </c>
      <c r="D18" s="35" t="s">
        <v>328</v>
      </c>
      <c r="E18" s="73">
        <v>12383666.69</v>
      </c>
      <c r="F18" s="73">
        <v>13246313.35</v>
      </c>
      <c r="G18" s="73">
        <f>F18/E18*100</f>
        <v>106.96600353994185</v>
      </c>
      <c r="H18" s="73"/>
      <c r="I18" s="73"/>
      <c r="J18" s="73"/>
      <c r="K18" s="112"/>
      <c r="L18" s="43"/>
      <c r="N18" s="43"/>
      <c r="O18" s="43"/>
    </row>
    <row r="19" spans="1:15" s="37" customFormat="1" ht="12">
      <c r="A19" s="59"/>
      <c r="B19" s="35"/>
      <c r="C19" s="63">
        <v>7</v>
      </c>
      <c r="D19" s="35" t="s">
        <v>404</v>
      </c>
      <c r="E19" s="43">
        <v>6700</v>
      </c>
      <c r="F19" s="43">
        <v>6619.76</v>
      </c>
      <c r="G19" s="73">
        <f aca="true" t="shared" si="0" ref="G19:G24">F19/E19*100</f>
        <v>98.8023880597015</v>
      </c>
      <c r="H19" s="43"/>
      <c r="I19" s="43"/>
      <c r="J19" s="73"/>
      <c r="K19" s="112"/>
      <c r="L19" s="43"/>
      <c r="N19" s="43"/>
      <c r="O19" s="43"/>
    </row>
    <row r="20" spans="1:15" s="37" customFormat="1" ht="12">
      <c r="A20" s="59"/>
      <c r="B20" s="35"/>
      <c r="C20" s="63"/>
      <c r="D20" s="35" t="s">
        <v>846</v>
      </c>
      <c r="E20" s="43">
        <f>E18+E19</f>
        <v>12390366.69</v>
      </c>
      <c r="F20" s="43">
        <f>F18+F19</f>
        <v>13252933.11</v>
      </c>
      <c r="G20" s="73">
        <f t="shared" si="0"/>
        <v>106.96158912468796</v>
      </c>
      <c r="H20" s="43"/>
      <c r="I20" s="43"/>
      <c r="J20" s="73"/>
      <c r="K20" s="112" t="s">
        <v>777</v>
      </c>
      <c r="L20" s="43" t="s">
        <v>777</v>
      </c>
      <c r="N20" s="43"/>
      <c r="O20" s="43"/>
    </row>
    <row r="21" spans="1:15" s="37" customFormat="1" ht="12">
      <c r="A21" s="59"/>
      <c r="B21" s="35"/>
      <c r="C21" s="63">
        <v>3</v>
      </c>
      <c r="D21" s="35" t="s">
        <v>373</v>
      </c>
      <c r="E21" s="43">
        <v>6918100</v>
      </c>
      <c r="F21" s="43">
        <v>6812654.15</v>
      </c>
      <c r="G21" s="73">
        <f t="shared" si="0"/>
        <v>98.47579754556888</v>
      </c>
      <c r="H21" s="43"/>
      <c r="I21" s="43"/>
      <c r="J21" s="73"/>
      <c r="K21" s="112"/>
      <c r="L21" s="43" t="s">
        <v>777</v>
      </c>
      <c r="N21" s="43"/>
      <c r="O21" s="43"/>
    </row>
    <row r="22" spans="1:15" s="37" customFormat="1" ht="12">
      <c r="A22" s="59"/>
      <c r="B22" s="35"/>
      <c r="C22" s="63">
        <v>4</v>
      </c>
      <c r="D22" s="35" t="s">
        <v>405</v>
      </c>
      <c r="E22" s="43">
        <v>5911900</v>
      </c>
      <c r="F22" s="43">
        <v>5921104.7</v>
      </c>
      <c r="G22" s="73">
        <f t="shared" si="0"/>
        <v>100.15569782980091</v>
      </c>
      <c r="H22" s="43"/>
      <c r="I22" s="43"/>
      <c r="J22" s="73"/>
      <c r="K22" s="112"/>
      <c r="L22" s="43"/>
      <c r="N22" s="43"/>
      <c r="O22" s="43"/>
    </row>
    <row r="23" spans="1:15" s="37" customFormat="1" ht="12">
      <c r="A23" s="59"/>
      <c r="B23" s="35"/>
      <c r="C23" s="63"/>
      <c r="D23" s="35" t="s">
        <v>847</v>
      </c>
      <c r="E23" s="43">
        <f>E21+E22</f>
        <v>12830000</v>
      </c>
      <c r="F23" s="43">
        <f>F21+F22</f>
        <v>12733758.850000001</v>
      </c>
      <c r="G23" s="73">
        <f t="shared" si="0"/>
        <v>99.24987412314889</v>
      </c>
      <c r="H23" s="43"/>
      <c r="I23" s="43"/>
      <c r="J23" s="73"/>
      <c r="K23" s="112"/>
      <c r="L23" s="43"/>
      <c r="N23" s="43"/>
      <c r="O23" s="43"/>
    </row>
    <row r="24" spans="1:15" s="37" customFormat="1" ht="12">
      <c r="A24" s="59"/>
      <c r="B24" s="35"/>
      <c r="C24" s="63"/>
      <c r="D24" s="35" t="s">
        <v>688</v>
      </c>
      <c r="E24" s="43">
        <f>SUM(E18+E19)-SUM(E21+E22)</f>
        <v>-439633.3100000005</v>
      </c>
      <c r="F24" s="43">
        <f>SUM(F18+F19)-SUM(F21+F22)</f>
        <v>519174.2599999979</v>
      </c>
      <c r="G24" s="73">
        <f t="shared" si="0"/>
        <v>-118.09256673476295</v>
      </c>
      <c r="H24" s="43"/>
      <c r="I24" s="43"/>
      <c r="J24" s="73"/>
      <c r="K24" s="112"/>
      <c r="L24" s="43" t="s">
        <v>777</v>
      </c>
      <c r="N24" s="43"/>
      <c r="O24" s="43"/>
    </row>
    <row r="25" spans="1:15" s="37" customFormat="1" ht="12">
      <c r="A25" s="59"/>
      <c r="B25" s="35"/>
      <c r="C25" s="63"/>
      <c r="D25" s="35"/>
      <c r="E25" s="36"/>
      <c r="F25" s="35"/>
      <c r="G25" s="35"/>
      <c r="H25" s="36"/>
      <c r="I25" s="35"/>
      <c r="J25" s="43"/>
      <c r="K25" s="37" t="s">
        <v>777</v>
      </c>
      <c r="L25" s="36" t="s">
        <v>777</v>
      </c>
      <c r="N25" s="36"/>
      <c r="O25" s="36"/>
    </row>
    <row r="26" spans="1:15" s="37" customFormat="1" ht="12.75">
      <c r="A26" s="59"/>
      <c r="B26" s="35"/>
      <c r="C26" s="63"/>
      <c r="D26" s="12" t="s">
        <v>764</v>
      </c>
      <c r="E26" s="36"/>
      <c r="F26" s="12"/>
      <c r="G26" s="12"/>
      <c r="H26" s="36"/>
      <c r="I26" s="12"/>
      <c r="J26" s="43"/>
      <c r="K26" s="37" t="s">
        <v>777</v>
      </c>
      <c r="L26" s="36"/>
      <c r="N26" s="36"/>
      <c r="O26" s="36"/>
    </row>
    <row r="27" spans="1:15" s="37" customFormat="1" ht="12">
      <c r="A27" s="59"/>
      <c r="B27" s="35"/>
      <c r="C27" s="63">
        <v>8</v>
      </c>
      <c r="D27" s="35" t="s">
        <v>406</v>
      </c>
      <c r="E27" s="43"/>
      <c r="F27" s="35"/>
      <c r="G27" s="35"/>
      <c r="H27" s="43"/>
      <c r="I27" s="35"/>
      <c r="J27" s="36"/>
      <c r="K27" s="37" t="s">
        <v>777</v>
      </c>
      <c r="L27" s="43"/>
      <c r="N27" s="43"/>
      <c r="O27" s="43"/>
    </row>
    <row r="28" spans="1:15" s="37" customFormat="1" ht="12">
      <c r="A28" s="59"/>
      <c r="B28" s="35"/>
      <c r="C28" s="63">
        <v>5</v>
      </c>
      <c r="D28" s="35" t="s">
        <v>407</v>
      </c>
      <c r="E28" s="43"/>
      <c r="F28" s="35"/>
      <c r="G28" s="35"/>
      <c r="H28" s="43"/>
      <c r="I28" s="35"/>
      <c r="J28" s="36" t="s">
        <v>777</v>
      </c>
      <c r="K28" s="37" t="s">
        <v>777</v>
      </c>
      <c r="L28" s="43" t="s">
        <v>777</v>
      </c>
      <c r="N28" s="43"/>
      <c r="O28" s="43"/>
    </row>
    <row r="29" spans="1:15" s="37" customFormat="1" ht="12">
      <c r="A29" s="59"/>
      <c r="B29" s="35"/>
      <c r="C29" s="63"/>
      <c r="D29" s="35" t="s">
        <v>408</v>
      </c>
      <c r="E29" s="43"/>
      <c r="F29" s="35"/>
      <c r="G29" s="35"/>
      <c r="H29" s="43"/>
      <c r="I29" s="35"/>
      <c r="J29" s="43"/>
      <c r="L29" s="43"/>
      <c r="N29" s="43"/>
      <c r="O29" s="43"/>
    </row>
    <row r="30" spans="1:15" s="37" customFormat="1" ht="12">
      <c r="A30" s="59"/>
      <c r="B30" s="35"/>
      <c r="C30" s="63"/>
      <c r="D30" s="35"/>
      <c r="E30" s="36" t="s">
        <v>777</v>
      </c>
      <c r="F30" s="35" t="s">
        <v>777</v>
      </c>
      <c r="G30" s="35"/>
      <c r="H30" s="36"/>
      <c r="I30" s="35"/>
      <c r="J30" s="43"/>
      <c r="L30" s="36"/>
      <c r="N30" s="36"/>
      <c r="O30" s="36"/>
    </row>
    <row r="31" spans="1:15" s="37" customFormat="1" ht="12.75">
      <c r="A31" s="59"/>
      <c r="B31" s="35"/>
      <c r="C31" s="63">
        <v>9</v>
      </c>
      <c r="D31" s="12" t="s">
        <v>765</v>
      </c>
      <c r="E31" s="36"/>
      <c r="F31" s="12"/>
      <c r="G31" s="12"/>
      <c r="H31" s="36"/>
      <c r="I31" s="12"/>
      <c r="J31" s="43"/>
      <c r="K31" s="43"/>
      <c r="L31" s="36"/>
      <c r="N31" s="36"/>
      <c r="O31" s="36"/>
    </row>
    <row r="32" spans="1:15" s="37" customFormat="1" ht="12">
      <c r="A32" s="59"/>
      <c r="B32" s="35"/>
      <c r="C32" s="63"/>
      <c r="D32" s="35" t="s">
        <v>766</v>
      </c>
      <c r="E32" s="36">
        <v>439633.31</v>
      </c>
      <c r="F32" s="43">
        <v>439633.31</v>
      </c>
      <c r="G32" s="43"/>
      <c r="H32" s="36"/>
      <c r="I32" s="43"/>
      <c r="J32" s="112"/>
      <c r="K32" s="112"/>
      <c r="L32" s="36"/>
      <c r="N32" s="36"/>
      <c r="O32" s="36"/>
    </row>
    <row r="33" spans="1:11" s="37" customFormat="1" ht="12">
      <c r="A33" s="59"/>
      <c r="B33" s="35"/>
      <c r="C33" s="63"/>
      <c r="D33" s="35"/>
      <c r="E33" s="35"/>
      <c r="F33" s="35"/>
      <c r="G33" s="35"/>
      <c r="H33" s="36"/>
      <c r="I33" s="36"/>
      <c r="J33" s="36" t="s">
        <v>44</v>
      </c>
      <c r="K33" s="37" t="s">
        <v>777</v>
      </c>
    </row>
    <row r="34" spans="1:10" s="37" customFormat="1" ht="12">
      <c r="A34" s="59"/>
      <c r="B34" s="35"/>
      <c r="C34" s="63"/>
      <c r="D34" s="35" t="s">
        <v>767</v>
      </c>
      <c r="E34" s="35"/>
      <c r="F34" s="35"/>
      <c r="G34" s="35"/>
      <c r="H34" s="36"/>
      <c r="I34" s="36" t="s">
        <v>777</v>
      </c>
      <c r="J34" s="36"/>
    </row>
    <row r="35" spans="1:9" s="37" customFormat="1" ht="12">
      <c r="A35" s="59"/>
      <c r="B35" s="35"/>
      <c r="C35" s="63"/>
      <c r="D35" s="35"/>
      <c r="E35" s="43">
        <f>E24+E32</f>
        <v>-5.238689482212067E-10</v>
      </c>
      <c r="F35" s="43">
        <f>F24+F32</f>
        <v>958807.569999998</v>
      </c>
      <c r="G35" s="35"/>
      <c r="H35" s="43"/>
      <c r="I35" s="43">
        <f>I24+I32</f>
        <v>0</v>
      </c>
    </row>
    <row r="36" spans="1:9" s="37" customFormat="1" ht="12">
      <c r="A36" s="59"/>
      <c r="B36" s="35"/>
      <c r="C36" s="63"/>
      <c r="D36" s="35"/>
      <c r="E36" s="35"/>
      <c r="F36" s="35"/>
      <c r="G36" s="35"/>
      <c r="H36" s="43"/>
      <c r="I36" s="43"/>
    </row>
    <row r="37" spans="1:9" s="37" customFormat="1" ht="12">
      <c r="A37" s="59"/>
      <c r="B37" s="35"/>
      <c r="C37" s="63"/>
      <c r="D37" s="35"/>
      <c r="E37" s="35"/>
      <c r="F37" s="35"/>
      <c r="G37" s="35"/>
      <c r="H37" s="43"/>
      <c r="I37" s="43"/>
    </row>
    <row r="38" spans="1:12" s="37" customFormat="1" ht="12">
      <c r="A38" s="59"/>
      <c r="B38" s="35"/>
      <c r="C38" s="63"/>
      <c r="D38" s="35"/>
      <c r="E38" s="35"/>
      <c r="F38" s="35"/>
      <c r="G38" s="35"/>
      <c r="H38" s="36"/>
      <c r="I38" s="36"/>
      <c r="L38" s="37" t="s">
        <v>777</v>
      </c>
    </row>
    <row r="39" spans="1:12" s="37" customFormat="1" ht="12">
      <c r="A39" s="59"/>
      <c r="B39" s="35"/>
      <c r="C39" s="63"/>
      <c r="D39" s="35"/>
      <c r="E39" s="34" t="s">
        <v>520</v>
      </c>
      <c r="F39" s="35"/>
      <c r="G39" s="34"/>
      <c r="H39" s="36"/>
      <c r="I39" s="36" t="s">
        <v>777</v>
      </c>
      <c r="L39" s="37" t="s">
        <v>777</v>
      </c>
    </row>
    <row r="40" s="131" customFormat="1" ht="12">
      <c r="A40" s="131" t="s">
        <v>777</v>
      </c>
    </row>
    <row r="41" spans="1:12" s="37" customFormat="1" ht="12">
      <c r="A41" s="59"/>
      <c r="B41" s="35"/>
      <c r="C41" s="63"/>
      <c r="D41" s="35"/>
      <c r="E41" s="35"/>
      <c r="F41" s="35"/>
      <c r="G41" s="35"/>
      <c r="H41" s="36"/>
      <c r="I41" s="36"/>
      <c r="L41" s="37" t="s">
        <v>777</v>
      </c>
    </row>
    <row r="42" spans="1:11" s="50" customFormat="1" ht="15" customHeight="1">
      <c r="A42" s="59"/>
      <c r="B42" s="35"/>
      <c r="C42" s="63"/>
      <c r="D42" s="35"/>
      <c r="E42" s="34" t="s">
        <v>65</v>
      </c>
      <c r="F42" s="34" t="s">
        <v>760</v>
      </c>
      <c r="G42" s="13" t="s">
        <v>123</v>
      </c>
      <c r="H42" s="34"/>
      <c r="I42" s="34"/>
      <c r="J42" s="13"/>
      <c r="K42" s="111"/>
    </row>
    <row r="43" spans="1:13" s="5" customFormat="1" ht="12">
      <c r="A43" s="53"/>
      <c r="B43" s="54"/>
      <c r="C43" s="64"/>
      <c r="D43" s="54"/>
      <c r="E43" s="34" t="s">
        <v>74</v>
      </c>
      <c r="F43" s="34" t="s">
        <v>151</v>
      </c>
      <c r="G43" s="120" t="s">
        <v>99</v>
      </c>
      <c r="H43" s="34"/>
      <c r="I43" s="34"/>
      <c r="J43" s="120"/>
      <c r="K43" s="73"/>
      <c r="M43" s="5" t="s">
        <v>777</v>
      </c>
    </row>
    <row r="44" spans="1:11" s="5" customFormat="1" ht="12.75">
      <c r="A44" s="53"/>
      <c r="B44" s="54"/>
      <c r="C44" s="65" t="s">
        <v>323</v>
      </c>
      <c r="D44" s="19"/>
      <c r="E44" s="96"/>
      <c r="F44" s="96"/>
      <c r="G44" s="96"/>
      <c r="H44" s="96"/>
      <c r="I44" s="96"/>
      <c r="J44" s="96"/>
      <c r="K44" s="96"/>
    </row>
    <row r="45" spans="1:11" s="5" customFormat="1" ht="12.75">
      <c r="A45" s="53"/>
      <c r="B45" s="54"/>
      <c r="C45" s="65"/>
      <c r="D45" s="19"/>
      <c r="E45" s="96"/>
      <c r="F45" s="96"/>
      <c r="G45" s="96"/>
      <c r="H45" s="96"/>
      <c r="I45" s="96"/>
      <c r="J45" s="96"/>
      <c r="K45" s="96" t="s">
        <v>777</v>
      </c>
    </row>
    <row r="46" spans="1:11" s="5" customFormat="1" ht="12.75">
      <c r="A46" s="90" t="s">
        <v>848</v>
      </c>
      <c r="B46" s="80"/>
      <c r="C46" s="98" t="s">
        <v>849</v>
      </c>
      <c r="D46" s="18" t="s">
        <v>850</v>
      </c>
      <c r="E46" s="25"/>
      <c r="F46" s="25"/>
      <c r="G46" s="25"/>
      <c r="H46" s="25"/>
      <c r="I46" s="25"/>
      <c r="J46" s="25"/>
      <c r="K46" s="25"/>
    </row>
    <row r="47" spans="1:11" s="5" customFormat="1" ht="12.75">
      <c r="A47" s="105"/>
      <c r="B47" s="19"/>
      <c r="C47" s="99">
        <v>6</v>
      </c>
      <c r="D47" s="19" t="s">
        <v>328</v>
      </c>
      <c r="E47" s="70">
        <f>E48+E64+E70+E78+E89</f>
        <v>12383666.69</v>
      </c>
      <c r="F47" s="70">
        <f>F48+F64+F70+F78+F89</f>
        <v>13246313.350000001</v>
      </c>
      <c r="G47" s="73">
        <f aca="true" t="shared" si="1" ref="G47:G108">F47/E47*100</f>
        <v>106.96600353994188</v>
      </c>
      <c r="H47" s="70"/>
      <c r="I47" s="70"/>
      <c r="J47" s="73"/>
      <c r="K47" s="112"/>
    </row>
    <row r="48" spans="1:12" s="3" customFormat="1" ht="15.75">
      <c r="A48" s="105"/>
      <c r="B48" s="19"/>
      <c r="C48" s="99">
        <v>61</v>
      </c>
      <c r="D48" s="19" t="s">
        <v>329</v>
      </c>
      <c r="E48" s="70">
        <f>E61+E58+E56+E49</f>
        <v>8785000</v>
      </c>
      <c r="F48" s="70">
        <f>F61+F58+F56+F49</f>
        <v>10164386.05</v>
      </c>
      <c r="G48" s="73">
        <f t="shared" si="1"/>
        <v>115.70160557768925</v>
      </c>
      <c r="H48" s="70"/>
      <c r="I48" s="70"/>
      <c r="J48" s="73"/>
      <c r="K48" s="112"/>
      <c r="L48" s="3" t="s">
        <v>777</v>
      </c>
    </row>
    <row r="49" spans="1:11" s="3" customFormat="1" ht="15.75">
      <c r="A49" s="105"/>
      <c r="B49" s="19"/>
      <c r="C49" s="99">
        <v>611</v>
      </c>
      <c r="D49" s="19" t="s">
        <v>330</v>
      </c>
      <c r="E49" s="70">
        <f>E54+E53+E52+E51+E50+E55</f>
        <v>7700000</v>
      </c>
      <c r="F49" s="70">
        <f>F54+F53+F52+F51+F50+F55</f>
        <v>9059530.21</v>
      </c>
      <c r="G49" s="73">
        <f t="shared" si="1"/>
        <v>117.6562364935065</v>
      </c>
      <c r="H49" s="70"/>
      <c r="I49" s="70"/>
      <c r="J49" s="73"/>
      <c r="K49" s="112"/>
    </row>
    <row r="50" spans="1:11" s="3" customFormat="1" ht="15.75">
      <c r="A50" s="105">
        <v>11</v>
      </c>
      <c r="B50" s="16"/>
      <c r="C50" s="102">
        <v>6111</v>
      </c>
      <c r="D50" s="16" t="s">
        <v>331</v>
      </c>
      <c r="E50" s="69">
        <v>6710000</v>
      </c>
      <c r="F50" s="69">
        <v>8165330.62</v>
      </c>
      <c r="G50" s="73">
        <f t="shared" si="1"/>
        <v>121.68898092399405</v>
      </c>
      <c r="H50" s="69"/>
      <c r="I50" s="69"/>
      <c r="J50" s="73"/>
      <c r="K50" s="112"/>
    </row>
    <row r="51" spans="1:11" s="3" customFormat="1" ht="15.75">
      <c r="A51" s="105">
        <v>11</v>
      </c>
      <c r="B51" s="16"/>
      <c r="C51" s="102">
        <v>6112</v>
      </c>
      <c r="D51" s="16" t="s">
        <v>389</v>
      </c>
      <c r="E51" s="69">
        <v>500000</v>
      </c>
      <c r="F51" s="69">
        <v>465031.79</v>
      </c>
      <c r="G51" s="73">
        <f t="shared" si="1"/>
        <v>93.006358</v>
      </c>
      <c r="H51" s="69"/>
      <c r="I51" s="69"/>
      <c r="J51" s="73"/>
      <c r="K51" s="112"/>
    </row>
    <row r="52" spans="1:11" s="3" customFormat="1" ht="15.75">
      <c r="A52" s="105">
        <v>11</v>
      </c>
      <c r="B52" s="9"/>
      <c r="C52" s="101">
        <v>6113</v>
      </c>
      <c r="D52" s="9" t="s">
        <v>332</v>
      </c>
      <c r="E52" s="68">
        <v>70000</v>
      </c>
      <c r="F52" s="68">
        <v>67167.16</v>
      </c>
      <c r="G52" s="73">
        <f t="shared" si="1"/>
        <v>95.95308571428572</v>
      </c>
      <c r="H52" s="68"/>
      <c r="I52" s="68"/>
      <c r="J52" s="73"/>
      <c r="K52" s="112"/>
    </row>
    <row r="53" spans="1:11" s="3" customFormat="1" ht="15.75">
      <c r="A53" s="105">
        <v>11</v>
      </c>
      <c r="B53" s="9"/>
      <c r="C53" s="101">
        <v>6114</v>
      </c>
      <c r="D53" s="9" t="s">
        <v>333</v>
      </c>
      <c r="E53" s="68">
        <v>10000</v>
      </c>
      <c r="F53" s="68">
        <v>6851.42</v>
      </c>
      <c r="G53" s="73">
        <f t="shared" si="1"/>
        <v>68.5142</v>
      </c>
      <c r="H53" s="68"/>
      <c r="I53" s="68"/>
      <c r="J53" s="73"/>
      <c r="K53" s="112"/>
    </row>
    <row r="54" spans="1:11" s="3" customFormat="1" ht="15.75">
      <c r="A54" s="105">
        <v>11</v>
      </c>
      <c r="B54" s="9"/>
      <c r="C54" s="101">
        <v>6115</v>
      </c>
      <c r="D54" s="9" t="s">
        <v>334</v>
      </c>
      <c r="E54" s="68">
        <v>400000</v>
      </c>
      <c r="F54" s="68">
        <v>355149.22</v>
      </c>
      <c r="G54" s="73">
        <f t="shared" si="1"/>
        <v>88.78730499999999</v>
      </c>
      <c r="H54" s="68"/>
      <c r="I54" s="68"/>
      <c r="J54" s="73"/>
      <c r="K54" s="112"/>
    </row>
    <row r="55" spans="1:11" s="3" customFormat="1" ht="15.75">
      <c r="A55" s="105">
        <v>11</v>
      </c>
      <c r="B55" s="9"/>
      <c r="C55" s="101">
        <v>6116</v>
      </c>
      <c r="D55" s="9" t="s">
        <v>810</v>
      </c>
      <c r="E55" s="68">
        <v>10000</v>
      </c>
      <c r="F55" s="68">
        <v>0</v>
      </c>
      <c r="G55" s="73">
        <f t="shared" si="1"/>
        <v>0</v>
      </c>
      <c r="H55" s="68"/>
      <c r="I55" s="68"/>
      <c r="J55" s="73"/>
      <c r="K55" s="112"/>
    </row>
    <row r="56" spans="1:11" s="6" customFormat="1" ht="15">
      <c r="A56" s="105"/>
      <c r="B56" s="12"/>
      <c r="C56" s="100">
        <v>612</v>
      </c>
      <c r="D56" s="12" t="s">
        <v>335</v>
      </c>
      <c r="E56" s="67">
        <f>E57</f>
        <v>0</v>
      </c>
      <c r="F56" s="67">
        <f>F57</f>
        <v>0</v>
      </c>
      <c r="G56" s="73">
        <v>0</v>
      </c>
      <c r="H56" s="67"/>
      <c r="I56" s="67"/>
      <c r="J56" s="73"/>
      <c r="K56" s="112"/>
    </row>
    <row r="57" spans="1:13" s="6" customFormat="1" ht="15">
      <c r="A57" s="105">
        <v>11</v>
      </c>
      <c r="B57" s="9"/>
      <c r="C57" s="101">
        <v>6121</v>
      </c>
      <c r="D57" s="9" t="s">
        <v>336</v>
      </c>
      <c r="E57" s="68">
        <v>0</v>
      </c>
      <c r="F57" s="68">
        <v>0</v>
      </c>
      <c r="G57" s="73">
        <v>0</v>
      </c>
      <c r="H57" s="68"/>
      <c r="I57" s="68"/>
      <c r="J57" s="73"/>
      <c r="K57" s="112"/>
      <c r="M57" s="6" t="s">
        <v>777</v>
      </c>
    </row>
    <row r="58" spans="1:11" s="3" customFormat="1" ht="15.75">
      <c r="A58" s="105"/>
      <c r="B58" s="12"/>
      <c r="C58" s="100">
        <v>613</v>
      </c>
      <c r="D58" s="12" t="s">
        <v>337</v>
      </c>
      <c r="E58" s="67">
        <f>E60+E59</f>
        <v>905000</v>
      </c>
      <c r="F58" s="67">
        <f>F60+F59</f>
        <v>941392.6100000001</v>
      </c>
      <c r="G58" s="73">
        <f t="shared" si="1"/>
        <v>104.02128287292818</v>
      </c>
      <c r="H58" s="67"/>
      <c r="I58" s="67"/>
      <c r="J58" s="73"/>
      <c r="K58" s="112"/>
    </row>
    <row r="59" spans="1:11" s="6" customFormat="1" ht="15">
      <c r="A59" s="105">
        <v>11</v>
      </c>
      <c r="B59" s="9"/>
      <c r="C59" s="101">
        <v>6131</v>
      </c>
      <c r="D59" s="9" t="s">
        <v>338</v>
      </c>
      <c r="E59" s="68">
        <v>305000</v>
      </c>
      <c r="F59" s="68">
        <v>309766.08</v>
      </c>
      <c r="G59" s="73">
        <f t="shared" si="1"/>
        <v>101.56264918032787</v>
      </c>
      <c r="H59" s="68"/>
      <c r="I59" s="68"/>
      <c r="J59" s="73"/>
      <c r="K59" s="112"/>
    </row>
    <row r="60" spans="1:11" s="2" customFormat="1" ht="15">
      <c r="A60" s="105">
        <v>11</v>
      </c>
      <c r="B60" s="9"/>
      <c r="C60" s="101">
        <v>6134</v>
      </c>
      <c r="D60" s="9" t="s">
        <v>339</v>
      </c>
      <c r="E60" s="68">
        <v>600000</v>
      </c>
      <c r="F60" s="68">
        <v>631626.53</v>
      </c>
      <c r="G60" s="73">
        <f t="shared" si="1"/>
        <v>105.27108833333334</v>
      </c>
      <c r="H60" s="68"/>
      <c r="I60" s="68"/>
      <c r="J60" s="73"/>
      <c r="K60" s="112"/>
    </row>
    <row r="61" spans="1:11" ht="14.25">
      <c r="A61" s="105"/>
      <c r="B61" s="12"/>
      <c r="C61" s="100">
        <v>614</v>
      </c>
      <c r="D61" s="12" t="s">
        <v>340</v>
      </c>
      <c r="E61" s="67">
        <f>E63+E62</f>
        <v>180000</v>
      </c>
      <c r="F61" s="67">
        <f>F63+F62</f>
        <v>163463.22999999998</v>
      </c>
      <c r="G61" s="73">
        <f t="shared" si="1"/>
        <v>90.81290555555555</v>
      </c>
      <c r="H61" s="67"/>
      <c r="I61" s="67"/>
      <c r="J61" s="73"/>
      <c r="K61" s="112"/>
    </row>
    <row r="62" spans="1:11" ht="14.25">
      <c r="A62" s="105">
        <v>11</v>
      </c>
      <c r="C62" s="101">
        <v>6142</v>
      </c>
      <c r="D62" s="9" t="s">
        <v>341</v>
      </c>
      <c r="E62" s="68">
        <v>125000</v>
      </c>
      <c r="F62" s="68">
        <v>112623.23</v>
      </c>
      <c r="G62" s="73">
        <f t="shared" si="1"/>
        <v>90.09858399999999</v>
      </c>
      <c r="H62" s="68"/>
      <c r="I62" s="68"/>
      <c r="J62" s="73"/>
      <c r="K62" s="112"/>
    </row>
    <row r="63" spans="1:11" ht="14.25">
      <c r="A63" s="105">
        <v>11</v>
      </c>
      <c r="C63" s="101">
        <v>6145</v>
      </c>
      <c r="D63" s="9" t="s">
        <v>342</v>
      </c>
      <c r="E63" s="68">
        <v>55000</v>
      </c>
      <c r="F63" s="68">
        <v>50840</v>
      </c>
      <c r="G63" s="73">
        <f t="shared" si="1"/>
        <v>92.43636363636364</v>
      </c>
      <c r="H63" s="68"/>
      <c r="I63" s="68"/>
      <c r="J63" s="73"/>
      <c r="K63" s="112"/>
    </row>
    <row r="64" spans="1:11" ht="14.25">
      <c r="A64" s="105"/>
      <c r="B64" s="12"/>
      <c r="C64" s="100">
        <v>63</v>
      </c>
      <c r="D64" s="12" t="s">
        <v>343</v>
      </c>
      <c r="E64" s="67">
        <f>E65+E68</f>
        <v>1233050</v>
      </c>
      <c r="F64" s="67">
        <f>F65+F68</f>
        <v>720369.28</v>
      </c>
      <c r="G64" s="73">
        <f t="shared" si="1"/>
        <v>58.4217412108187</v>
      </c>
      <c r="H64" s="67"/>
      <c r="I64" s="67"/>
      <c r="J64" s="73"/>
      <c r="K64" s="112"/>
    </row>
    <row r="65" spans="1:11" s="2" customFormat="1" ht="15">
      <c r="A65" s="105"/>
      <c r="B65" s="12"/>
      <c r="C65" s="100">
        <v>633</v>
      </c>
      <c r="D65" s="12" t="s">
        <v>344</v>
      </c>
      <c r="E65" s="67">
        <f>E66+E67</f>
        <v>583050</v>
      </c>
      <c r="F65" s="67">
        <f>F66+F67</f>
        <v>520369.28</v>
      </c>
      <c r="G65" s="73">
        <f t="shared" si="1"/>
        <v>89.24951204870938</v>
      </c>
      <c r="H65" s="67"/>
      <c r="I65" s="67"/>
      <c r="J65" s="73"/>
      <c r="K65" s="112"/>
    </row>
    <row r="66" spans="1:11" ht="14.25">
      <c r="A66" s="105">
        <v>52</v>
      </c>
      <c r="C66" s="101">
        <v>6331</v>
      </c>
      <c r="D66" s="9" t="s">
        <v>402</v>
      </c>
      <c r="E66" s="68">
        <v>583050</v>
      </c>
      <c r="F66" s="68">
        <v>520369.28</v>
      </c>
      <c r="G66" s="73">
        <f t="shared" si="1"/>
        <v>89.24951204870938</v>
      </c>
      <c r="H66" s="68"/>
      <c r="I66" s="68"/>
      <c r="J66" s="73"/>
      <c r="K66" s="112"/>
    </row>
    <row r="67" spans="1:11" ht="14.25">
      <c r="A67" s="105"/>
      <c r="C67" s="101">
        <v>6332</v>
      </c>
      <c r="D67" s="9" t="s">
        <v>345</v>
      </c>
      <c r="E67" s="68">
        <v>0</v>
      </c>
      <c r="F67" s="68">
        <v>0</v>
      </c>
      <c r="G67" s="73">
        <v>0</v>
      </c>
      <c r="H67" s="68"/>
      <c r="I67" s="68"/>
      <c r="J67" s="73"/>
      <c r="K67" s="112"/>
    </row>
    <row r="68" spans="1:11" s="2" customFormat="1" ht="15">
      <c r="A68" s="106"/>
      <c r="B68" s="12"/>
      <c r="C68" s="100">
        <v>634</v>
      </c>
      <c r="D68" s="12" t="s">
        <v>851</v>
      </c>
      <c r="E68" s="67">
        <f>E69</f>
        <v>650000</v>
      </c>
      <c r="F68" s="67">
        <f>F69</f>
        <v>200000</v>
      </c>
      <c r="G68" s="73">
        <f t="shared" si="1"/>
        <v>30.76923076923077</v>
      </c>
      <c r="H68" s="67"/>
      <c r="I68" s="67"/>
      <c r="J68" s="73"/>
      <c r="K68" s="112"/>
    </row>
    <row r="69" spans="1:11" ht="14.25">
      <c r="A69" s="105">
        <v>11</v>
      </c>
      <c r="C69" s="101">
        <v>6342</v>
      </c>
      <c r="D69" s="9" t="s">
        <v>73</v>
      </c>
      <c r="E69" s="68">
        <v>650000</v>
      </c>
      <c r="F69" s="68">
        <v>200000</v>
      </c>
      <c r="G69" s="73">
        <f t="shared" si="1"/>
        <v>30.76923076923077</v>
      </c>
      <c r="H69" s="68"/>
      <c r="I69" s="68"/>
      <c r="J69" s="73"/>
      <c r="K69" s="112"/>
    </row>
    <row r="70" spans="1:11" ht="14.25">
      <c r="A70" s="105"/>
      <c r="B70" s="12"/>
      <c r="C70" s="100">
        <v>64</v>
      </c>
      <c r="D70" s="12" t="s">
        <v>347</v>
      </c>
      <c r="E70" s="67">
        <f>E74+E71</f>
        <v>135816.69</v>
      </c>
      <c r="F70" s="67">
        <f>F74+F71</f>
        <v>139970.55</v>
      </c>
      <c r="G70" s="73">
        <f t="shared" si="1"/>
        <v>103.05843118397304</v>
      </c>
      <c r="H70" s="67"/>
      <c r="I70" s="67"/>
      <c r="J70" s="73"/>
      <c r="K70" s="112"/>
    </row>
    <row r="71" spans="1:11" ht="14.25">
      <c r="A71" s="105"/>
      <c r="B71" s="12"/>
      <c r="C71" s="100">
        <v>641</v>
      </c>
      <c r="D71" s="12" t="s">
        <v>348</v>
      </c>
      <c r="E71" s="67">
        <f>E73+E72</f>
        <v>39316.69</v>
      </c>
      <c r="F71" s="67">
        <f>F73+F72</f>
        <v>41704.340000000004</v>
      </c>
      <c r="G71" s="73">
        <f t="shared" si="1"/>
        <v>106.0728662560353</v>
      </c>
      <c r="H71" s="67"/>
      <c r="I71" s="67"/>
      <c r="J71" s="73"/>
      <c r="K71" s="112"/>
    </row>
    <row r="72" spans="1:11" ht="14.25">
      <c r="A72" s="105">
        <v>11</v>
      </c>
      <c r="B72" s="12"/>
      <c r="C72" s="101">
        <v>6413</v>
      </c>
      <c r="D72" s="9" t="s">
        <v>805</v>
      </c>
      <c r="E72" s="68">
        <v>6802</v>
      </c>
      <c r="F72" s="68">
        <v>7573.04</v>
      </c>
      <c r="G72" s="73">
        <f t="shared" si="1"/>
        <v>111.33548956189357</v>
      </c>
      <c r="H72" s="68"/>
      <c r="I72" s="68"/>
      <c r="J72" s="73"/>
      <c r="K72" s="112"/>
    </row>
    <row r="73" spans="1:11" ht="14.25">
      <c r="A73" s="105">
        <v>11</v>
      </c>
      <c r="C73" s="101">
        <v>6414</v>
      </c>
      <c r="D73" s="9" t="s">
        <v>349</v>
      </c>
      <c r="E73" s="68">
        <v>32514.69</v>
      </c>
      <c r="F73" s="68">
        <v>34131.3</v>
      </c>
      <c r="G73" s="73">
        <f t="shared" si="1"/>
        <v>104.97193729972516</v>
      </c>
      <c r="H73" s="68"/>
      <c r="I73" s="68"/>
      <c r="J73" s="73"/>
      <c r="K73" s="112"/>
    </row>
    <row r="74" spans="1:11" s="4" customFormat="1" ht="14.25">
      <c r="A74" s="105"/>
      <c r="B74" s="12"/>
      <c r="C74" s="100">
        <v>642</v>
      </c>
      <c r="D74" s="12" t="s">
        <v>350</v>
      </c>
      <c r="E74" s="67">
        <f>E75+E76+E77</f>
        <v>96500</v>
      </c>
      <c r="F74" s="67">
        <f>F75+F76+F77</f>
        <v>98266.20999999999</v>
      </c>
      <c r="G74" s="73">
        <f t="shared" si="1"/>
        <v>101.8302694300518</v>
      </c>
      <c r="H74" s="67"/>
      <c r="I74" s="67"/>
      <c r="J74" s="73"/>
      <c r="K74" s="112"/>
    </row>
    <row r="75" spans="1:11" s="4" customFormat="1" ht="14.25">
      <c r="A75" s="105">
        <v>11</v>
      </c>
      <c r="B75" s="9"/>
      <c r="C75" s="101">
        <v>6421</v>
      </c>
      <c r="D75" s="9" t="s">
        <v>351</v>
      </c>
      <c r="E75" s="68">
        <v>18000</v>
      </c>
      <c r="F75" s="68">
        <v>17633</v>
      </c>
      <c r="G75" s="73">
        <f t="shared" si="1"/>
        <v>97.96111111111111</v>
      </c>
      <c r="H75" s="68"/>
      <c r="I75" s="68"/>
      <c r="J75" s="73"/>
      <c r="K75" s="112"/>
    </row>
    <row r="76" spans="1:11" s="4" customFormat="1" ht="14.25">
      <c r="A76" s="105">
        <v>11</v>
      </c>
      <c r="B76" s="9"/>
      <c r="C76" s="101">
        <v>6422</v>
      </c>
      <c r="D76" s="9" t="s">
        <v>452</v>
      </c>
      <c r="E76" s="68">
        <v>70000</v>
      </c>
      <c r="F76" s="68">
        <v>72239.79</v>
      </c>
      <c r="G76" s="73">
        <f t="shared" si="1"/>
        <v>103.19969999999998</v>
      </c>
      <c r="H76" s="68"/>
      <c r="I76" s="68"/>
      <c r="J76" s="73"/>
      <c r="K76" s="112"/>
    </row>
    <row r="77" spans="1:11" s="4" customFormat="1" ht="14.25">
      <c r="A77" s="105">
        <v>42</v>
      </c>
      <c r="B77" s="9"/>
      <c r="C77" s="101">
        <v>6423</v>
      </c>
      <c r="D77" s="9" t="s">
        <v>718</v>
      </c>
      <c r="E77" s="68">
        <v>8500</v>
      </c>
      <c r="F77" s="68">
        <v>8393.42</v>
      </c>
      <c r="G77" s="73">
        <f t="shared" si="1"/>
        <v>98.74611764705882</v>
      </c>
      <c r="H77" s="68"/>
      <c r="I77" s="68"/>
      <c r="J77" s="73"/>
      <c r="K77" s="112"/>
    </row>
    <row r="78" spans="1:11" s="4" customFormat="1" ht="14.25">
      <c r="A78" s="105"/>
      <c r="B78" s="12"/>
      <c r="C78" s="100">
        <v>65</v>
      </c>
      <c r="D78" s="12" t="s">
        <v>352</v>
      </c>
      <c r="E78" s="67">
        <f>E80+E83</f>
        <v>1924300</v>
      </c>
      <c r="F78" s="67">
        <f>F80+F83</f>
        <v>1937606.18</v>
      </c>
      <c r="G78" s="73">
        <f t="shared" si="1"/>
        <v>100.69148157771657</v>
      </c>
      <c r="H78" s="67"/>
      <c r="I78" s="67"/>
      <c r="J78" s="73"/>
      <c r="K78" s="112"/>
    </row>
    <row r="79" spans="1:11" s="4" customFormat="1" ht="14.25">
      <c r="A79" s="105"/>
      <c r="B79" s="12"/>
      <c r="C79" s="100"/>
      <c r="D79" s="12" t="s">
        <v>353</v>
      </c>
      <c r="E79" s="67"/>
      <c r="F79" s="67"/>
      <c r="G79" s="73"/>
      <c r="H79" s="67"/>
      <c r="I79" s="67"/>
      <c r="J79" s="73"/>
      <c r="K79" s="112"/>
    </row>
    <row r="80" spans="1:11" s="7" customFormat="1" ht="15">
      <c r="A80" s="105"/>
      <c r="B80" s="12"/>
      <c r="C80" s="100">
        <v>651</v>
      </c>
      <c r="D80" s="12" t="s">
        <v>354</v>
      </c>
      <c r="E80" s="67">
        <f>E82+E81</f>
        <v>26100</v>
      </c>
      <c r="F80" s="67">
        <f>F82+F81</f>
        <v>26305.13</v>
      </c>
      <c r="G80" s="73">
        <f t="shared" si="1"/>
        <v>100.785938697318</v>
      </c>
      <c r="H80" s="67"/>
      <c r="I80" s="67"/>
      <c r="J80" s="73"/>
      <c r="K80" s="112"/>
    </row>
    <row r="81" spans="1:11" s="4" customFormat="1" ht="14.25">
      <c r="A81" s="105">
        <v>11</v>
      </c>
      <c r="B81" s="9"/>
      <c r="C81" s="101">
        <v>6512</v>
      </c>
      <c r="D81" s="9" t="s">
        <v>355</v>
      </c>
      <c r="E81" s="68">
        <v>1100</v>
      </c>
      <c r="F81" s="68">
        <v>1073.36</v>
      </c>
      <c r="G81" s="73">
        <f t="shared" si="1"/>
        <v>97.5781818181818</v>
      </c>
      <c r="H81" s="68"/>
      <c r="I81" s="68"/>
      <c r="J81" s="73"/>
      <c r="K81" s="112"/>
    </row>
    <row r="82" spans="1:11" s="4" customFormat="1" ht="14.25">
      <c r="A82" s="105">
        <v>11</v>
      </c>
      <c r="B82" s="9"/>
      <c r="C82" s="101">
        <v>6514</v>
      </c>
      <c r="D82" s="9" t="s">
        <v>356</v>
      </c>
      <c r="E82" s="68">
        <v>25000</v>
      </c>
      <c r="F82" s="68">
        <v>25231.77</v>
      </c>
      <c r="G82" s="73">
        <f t="shared" si="1"/>
        <v>100.92707999999999</v>
      </c>
      <c r="H82" s="68"/>
      <c r="I82" s="68"/>
      <c r="J82" s="73"/>
      <c r="K82" s="112"/>
    </row>
    <row r="83" spans="1:11" s="4" customFormat="1" ht="14.25">
      <c r="A83" s="105"/>
      <c r="B83" s="12"/>
      <c r="C83" s="100">
        <v>652</v>
      </c>
      <c r="D83" s="12" t="s">
        <v>357</v>
      </c>
      <c r="E83" s="67">
        <f>E88+E87+E86+E85</f>
        <v>1898200</v>
      </c>
      <c r="F83" s="67">
        <f>F88+F87+F86+F85</f>
        <v>1911301.05</v>
      </c>
      <c r="G83" s="73">
        <f t="shared" si="1"/>
        <v>100.6901828047624</v>
      </c>
      <c r="H83" s="67"/>
      <c r="I83" s="67"/>
      <c r="J83" s="73"/>
      <c r="K83" s="112"/>
    </row>
    <row r="84" spans="1:11" s="4" customFormat="1" ht="14.25">
      <c r="A84" s="105">
        <v>43</v>
      </c>
      <c r="B84" s="9"/>
      <c r="C84" s="101">
        <v>6523</v>
      </c>
      <c r="D84" s="9" t="s">
        <v>358</v>
      </c>
      <c r="E84" s="68"/>
      <c r="F84" s="68"/>
      <c r="G84" s="73"/>
      <c r="H84" s="68"/>
      <c r="I84" s="68"/>
      <c r="J84" s="73"/>
      <c r="K84" s="112"/>
    </row>
    <row r="85" spans="1:11" s="4" customFormat="1" ht="14.25">
      <c r="A85" s="105"/>
      <c r="B85" s="9"/>
      <c r="C85" s="101"/>
      <c r="D85" s="9" t="s">
        <v>359</v>
      </c>
      <c r="E85" s="68">
        <v>1290000</v>
      </c>
      <c r="F85" s="68">
        <v>1295853.99</v>
      </c>
      <c r="G85" s="73">
        <f t="shared" si="1"/>
        <v>100.4537976744186</v>
      </c>
      <c r="H85" s="68"/>
      <c r="I85" s="68"/>
      <c r="J85" s="73"/>
      <c r="K85" s="112"/>
    </row>
    <row r="86" spans="1:11" s="4" customFormat="1" ht="14.25">
      <c r="A86" s="105">
        <v>11</v>
      </c>
      <c r="B86" s="9"/>
      <c r="C86" s="101">
        <v>6524</v>
      </c>
      <c r="D86" s="9" t="s">
        <v>360</v>
      </c>
      <c r="E86" s="68">
        <v>1700</v>
      </c>
      <c r="F86" s="68">
        <v>1673.51</v>
      </c>
      <c r="G86" s="73">
        <f t="shared" si="1"/>
        <v>98.44176470588235</v>
      </c>
      <c r="H86" s="68"/>
      <c r="I86" s="68"/>
      <c r="J86" s="73"/>
      <c r="K86" s="112"/>
    </row>
    <row r="87" spans="1:11" s="4" customFormat="1" ht="14.25">
      <c r="A87" s="105">
        <v>43</v>
      </c>
      <c r="B87" s="9"/>
      <c r="C87" s="101">
        <v>6525</v>
      </c>
      <c r="D87" s="9" t="s">
        <v>361</v>
      </c>
      <c r="E87" s="68">
        <v>298000</v>
      </c>
      <c r="F87" s="68">
        <v>293520.44</v>
      </c>
      <c r="G87" s="73">
        <f t="shared" si="1"/>
        <v>98.49679194630873</v>
      </c>
      <c r="H87" s="68"/>
      <c r="I87" s="68"/>
      <c r="J87" s="73"/>
      <c r="K87" s="112"/>
    </row>
    <row r="88" spans="1:11" s="4" customFormat="1" ht="14.25">
      <c r="A88" s="105">
        <v>11</v>
      </c>
      <c r="B88" s="9"/>
      <c r="C88" s="101">
        <v>6526</v>
      </c>
      <c r="D88" s="9" t="s">
        <v>362</v>
      </c>
      <c r="E88" s="68">
        <v>308500</v>
      </c>
      <c r="F88" s="68">
        <v>320253.11</v>
      </c>
      <c r="G88" s="73">
        <f t="shared" si="1"/>
        <v>103.80976012965964</v>
      </c>
      <c r="H88" s="68"/>
      <c r="I88" s="68"/>
      <c r="J88" s="73"/>
      <c r="K88" s="112"/>
    </row>
    <row r="89" spans="1:11" s="4" customFormat="1" ht="14.25">
      <c r="A89" s="105"/>
      <c r="B89" s="12"/>
      <c r="C89" s="100">
        <v>66</v>
      </c>
      <c r="D89" s="12" t="s">
        <v>363</v>
      </c>
      <c r="E89" s="67">
        <f>E92+E95</f>
        <v>305500</v>
      </c>
      <c r="F89" s="67">
        <f>F92+F95</f>
        <v>283981.29000000004</v>
      </c>
      <c r="G89" s="73">
        <f t="shared" si="1"/>
        <v>92.956232405892</v>
      </c>
      <c r="H89" s="67"/>
      <c r="I89" s="67"/>
      <c r="J89" s="73"/>
      <c r="K89" s="112"/>
    </row>
    <row r="90" spans="1:11" s="4" customFormat="1" ht="14.25">
      <c r="A90" s="105"/>
      <c r="B90" s="12"/>
      <c r="C90" s="100">
        <v>661</v>
      </c>
      <c r="D90" s="12" t="s">
        <v>364</v>
      </c>
      <c r="E90" s="67"/>
      <c r="F90" s="67"/>
      <c r="G90" s="73"/>
      <c r="H90" s="67"/>
      <c r="I90" s="67"/>
      <c r="J90" s="73"/>
      <c r="K90" s="112"/>
    </row>
    <row r="91" spans="1:11" s="4" customFormat="1" ht="14.25">
      <c r="A91" s="105"/>
      <c r="B91" s="12"/>
      <c r="C91" s="100"/>
      <c r="D91" s="12" t="s">
        <v>365</v>
      </c>
      <c r="E91" s="67"/>
      <c r="F91" s="67"/>
      <c r="G91" s="73"/>
      <c r="H91" s="67"/>
      <c r="I91" s="67"/>
      <c r="J91" s="73"/>
      <c r="K91" s="112"/>
    </row>
    <row r="92" spans="1:11" s="4" customFormat="1" ht="14.25">
      <c r="A92" s="105"/>
      <c r="B92" s="12"/>
      <c r="C92" s="100"/>
      <c r="D92" s="12" t="s">
        <v>366</v>
      </c>
      <c r="E92" s="67">
        <f>E94</f>
        <v>300000</v>
      </c>
      <c r="F92" s="67">
        <f>F94</f>
        <v>278086.09</v>
      </c>
      <c r="G92" s="73">
        <f t="shared" si="1"/>
        <v>92.69536333333335</v>
      </c>
      <c r="H92" s="67"/>
      <c r="I92" s="67"/>
      <c r="J92" s="73"/>
      <c r="K92" s="112"/>
    </row>
    <row r="93" spans="1:11" s="4" customFormat="1" ht="14.25">
      <c r="A93" s="105">
        <v>31</v>
      </c>
      <c r="B93" s="9"/>
      <c r="C93" s="101">
        <v>6612</v>
      </c>
      <c r="D93" s="9" t="s">
        <v>367</v>
      </c>
      <c r="E93" s="68"/>
      <c r="F93" s="68"/>
      <c r="G93" s="73"/>
      <c r="H93" s="68"/>
      <c r="I93" s="68"/>
      <c r="J93" s="73"/>
      <c r="K93" s="112"/>
    </row>
    <row r="94" spans="1:11" s="4" customFormat="1" ht="14.25">
      <c r="A94" s="105"/>
      <c r="B94" s="9"/>
      <c r="C94" s="101"/>
      <c r="D94" s="9" t="s">
        <v>368</v>
      </c>
      <c r="E94" s="68">
        <v>300000</v>
      </c>
      <c r="F94" s="68">
        <v>278086.09</v>
      </c>
      <c r="G94" s="73">
        <f t="shared" si="1"/>
        <v>92.69536333333335</v>
      </c>
      <c r="H94" s="68"/>
      <c r="I94" s="68"/>
      <c r="J94" s="73"/>
      <c r="K94" s="112"/>
    </row>
    <row r="95" spans="1:11" s="4" customFormat="1" ht="14.25">
      <c r="A95" s="105"/>
      <c r="B95" s="9"/>
      <c r="C95" s="107">
        <v>662</v>
      </c>
      <c r="D95" s="9" t="s">
        <v>803</v>
      </c>
      <c r="E95" s="70">
        <f>E96</f>
        <v>5500</v>
      </c>
      <c r="F95" s="70">
        <f>F96</f>
        <v>5895.2</v>
      </c>
      <c r="G95" s="73">
        <f t="shared" si="1"/>
        <v>107.18545454545453</v>
      </c>
      <c r="H95" s="70"/>
      <c r="I95" s="70"/>
      <c r="J95" s="73"/>
      <c r="K95" s="112"/>
    </row>
    <row r="96" spans="1:11" s="56" customFormat="1" ht="15.75">
      <c r="A96" s="106">
        <v>11</v>
      </c>
      <c r="B96" s="21"/>
      <c r="C96" s="101">
        <v>6627</v>
      </c>
      <c r="D96" s="21" t="s">
        <v>804</v>
      </c>
      <c r="E96" s="69">
        <v>5500</v>
      </c>
      <c r="F96" s="69">
        <v>5895.2</v>
      </c>
      <c r="G96" s="73">
        <f t="shared" si="1"/>
        <v>107.18545454545453</v>
      </c>
      <c r="H96" s="69"/>
      <c r="I96" s="69"/>
      <c r="J96" s="73"/>
      <c r="K96" s="112"/>
    </row>
    <row r="97" spans="1:17" s="56" customFormat="1" ht="15.75">
      <c r="A97" s="59"/>
      <c r="B97" s="21"/>
      <c r="C97" s="113"/>
      <c r="D97" s="21"/>
      <c r="E97" s="70"/>
      <c r="F97" s="70"/>
      <c r="G97" s="73"/>
      <c r="H97" s="70"/>
      <c r="I97" s="70"/>
      <c r="J97" s="73"/>
      <c r="K97" s="112"/>
      <c r="Q97" s="56" t="s">
        <v>777</v>
      </c>
    </row>
    <row r="98" spans="1:11" s="56" customFormat="1" ht="15.75">
      <c r="A98" s="59"/>
      <c r="B98" s="21"/>
      <c r="C98" s="113"/>
      <c r="D98" s="21"/>
      <c r="E98" s="70"/>
      <c r="F98" s="70"/>
      <c r="G98" s="73"/>
      <c r="H98" s="70"/>
      <c r="I98" s="70"/>
      <c r="J98" s="73"/>
      <c r="K98" s="112"/>
    </row>
    <row r="99" spans="1:11" s="4" customFormat="1" ht="14.25">
      <c r="A99" s="53"/>
      <c r="B99" s="12"/>
      <c r="C99" s="100">
        <v>7</v>
      </c>
      <c r="D99" s="12" t="s">
        <v>369</v>
      </c>
      <c r="E99" s="43"/>
      <c r="F99" s="43"/>
      <c r="G99" s="73"/>
      <c r="H99" s="43"/>
      <c r="I99" s="43"/>
      <c r="J99" s="73"/>
      <c r="K99" s="112"/>
    </row>
    <row r="100" spans="1:11" s="4" customFormat="1" ht="14.25">
      <c r="A100" s="53"/>
      <c r="B100" s="12"/>
      <c r="C100" s="100"/>
      <c r="D100" s="12" t="s">
        <v>267</v>
      </c>
      <c r="E100" s="36">
        <f>E106+E102</f>
        <v>6700</v>
      </c>
      <c r="F100" s="36">
        <f>F106+F102</f>
        <v>6619.76</v>
      </c>
      <c r="G100" s="73">
        <f t="shared" si="1"/>
        <v>98.8023880597015</v>
      </c>
      <c r="H100" s="36"/>
      <c r="I100" s="36"/>
      <c r="J100" s="73"/>
      <c r="K100" s="112"/>
    </row>
    <row r="101" spans="1:11" s="4" customFormat="1" ht="14.25">
      <c r="A101" s="53"/>
      <c r="B101" s="12"/>
      <c r="C101" s="100">
        <v>71</v>
      </c>
      <c r="D101" s="12" t="s">
        <v>806</v>
      </c>
      <c r="E101" s="36"/>
      <c r="F101" s="36"/>
      <c r="G101" s="73"/>
      <c r="H101" s="36"/>
      <c r="I101" s="36"/>
      <c r="J101" s="73"/>
      <c r="K101" s="112"/>
    </row>
    <row r="102" spans="1:12" s="4" customFormat="1" ht="14.25">
      <c r="A102" s="53"/>
      <c r="B102" s="12"/>
      <c r="C102" s="100"/>
      <c r="D102" s="12" t="s">
        <v>269</v>
      </c>
      <c r="E102" s="36">
        <f>E103</f>
        <v>0</v>
      </c>
      <c r="F102" s="36">
        <f>F103</f>
        <v>0</v>
      </c>
      <c r="G102" s="73">
        <v>0</v>
      </c>
      <c r="H102" s="36"/>
      <c r="I102" s="36"/>
      <c r="J102" s="73"/>
      <c r="K102" s="112"/>
      <c r="L102" s="4" t="s">
        <v>777</v>
      </c>
    </row>
    <row r="103" spans="1:13" s="4" customFormat="1" ht="14.25">
      <c r="A103" s="53"/>
      <c r="B103" s="12"/>
      <c r="C103" s="100">
        <v>711</v>
      </c>
      <c r="D103" s="12" t="s">
        <v>308</v>
      </c>
      <c r="E103" s="36">
        <f>E104</f>
        <v>0</v>
      </c>
      <c r="F103" s="36">
        <f>F104</f>
        <v>0</v>
      </c>
      <c r="G103" s="73">
        <v>0</v>
      </c>
      <c r="H103" s="36"/>
      <c r="I103" s="36"/>
      <c r="J103" s="73"/>
      <c r="K103" s="112"/>
      <c r="M103" s="4" t="s">
        <v>777</v>
      </c>
    </row>
    <row r="104" spans="1:11" s="4" customFormat="1" ht="14.25">
      <c r="A104" s="53">
        <v>11</v>
      </c>
      <c r="B104" s="12"/>
      <c r="C104" s="101">
        <v>7111</v>
      </c>
      <c r="D104" s="9" t="s">
        <v>807</v>
      </c>
      <c r="E104" s="36">
        <v>0</v>
      </c>
      <c r="F104" s="36">
        <v>0</v>
      </c>
      <c r="G104" s="73">
        <v>0</v>
      </c>
      <c r="H104" s="36"/>
      <c r="I104" s="36"/>
      <c r="J104" s="73"/>
      <c r="K104" s="112"/>
    </row>
    <row r="105" spans="1:11" s="4" customFormat="1" ht="14.25">
      <c r="A105" s="53"/>
      <c r="B105" s="12"/>
      <c r="C105" s="100">
        <v>72</v>
      </c>
      <c r="D105" s="12" t="s">
        <v>370</v>
      </c>
      <c r="E105" s="36"/>
      <c r="F105" s="36"/>
      <c r="G105" s="73"/>
      <c r="H105" s="36"/>
      <c r="I105" s="36"/>
      <c r="J105" s="73"/>
      <c r="K105" s="112"/>
    </row>
    <row r="106" spans="1:11" s="4" customFormat="1" ht="14.25">
      <c r="A106" s="53"/>
      <c r="B106" s="12"/>
      <c r="C106" s="100"/>
      <c r="D106" s="12" t="s">
        <v>269</v>
      </c>
      <c r="E106" s="36">
        <f>E107</f>
        <v>6700</v>
      </c>
      <c r="F106" s="36">
        <f>F107</f>
        <v>6619.76</v>
      </c>
      <c r="G106" s="73">
        <f t="shared" si="1"/>
        <v>98.8023880597015</v>
      </c>
      <c r="H106" s="36"/>
      <c r="I106" s="36"/>
      <c r="J106" s="73"/>
      <c r="K106" s="112"/>
    </row>
    <row r="107" spans="1:11" s="4" customFormat="1" ht="14.25">
      <c r="A107" s="53"/>
      <c r="B107" s="12"/>
      <c r="C107" s="100">
        <v>721</v>
      </c>
      <c r="D107" s="12" t="s">
        <v>371</v>
      </c>
      <c r="E107" s="36">
        <f>E108</f>
        <v>6700</v>
      </c>
      <c r="F107" s="36">
        <f>F108</f>
        <v>6619.76</v>
      </c>
      <c r="G107" s="73">
        <f t="shared" si="1"/>
        <v>98.8023880597015</v>
      </c>
      <c r="H107" s="36"/>
      <c r="I107" s="36"/>
      <c r="J107" s="73"/>
      <c r="K107" s="112"/>
    </row>
    <row r="108" spans="1:11" s="4" customFormat="1" ht="14.25">
      <c r="A108" s="53">
        <v>11</v>
      </c>
      <c r="B108" s="9"/>
      <c r="C108" s="101">
        <v>7211</v>
      </c>
      <c r="D108" s="9" t="s">
        <v>372</v>
      </c>
      <c r="E108" s="72">
        <v>6700</v>
      </c>
      <c r="F108" s="72">
        <v>6619.76</v>
      </c>
      <c r="G108" s="73">
        <f t="shared" si="1"/>
        <v>98.8023880597015</v>
      </c>
      <c r="H108" s="72"/>
      <c r="I108" s="72"/>
      <c r="J108" s="73"/>
      <c r="K108" s="112"/>
    </row>
    <row r="109" spans="1:11" s="4" customFormat="1" ht="14.25">
      <c r="A109" s="53"/>
      <c r="B109" s="9"/>
      <c r="C109" s="101"/>
      <c r="D109" s="9"/>
      <c r="E109" s="73"/>
      <c r="F109" s="72"/>
      <c r="G109" s="73"/>
      <c r="H109" s="73"/>
      <c r="I109" s="73"/>
      <c r="J109" s="73"/>
      <c r="K109" s="112"/>
    </row>
    <row r="110" spans="1:11" s="4" customFormat="1" ht="14.25">
      <c r="A110" s="53"/>
      <c r="B110" s="9"/>
      <c r="C110" s="101"/>
      <c r="D110" s="9"/>
      <c r="E110" s="72"/>
      <c r="F110" s="72"/>
      <c r="G110" s="73"/>
      <c r="H110" s="72"/>
      <c r="I110" s="73"/>
      <c r="J110" s="73"/>
      <c r="K110" s="112"/>
    </row>
    <row r="111" spans="1:11" s="4" customFormat="1" ht="14.25">
      <c r="A111" s="53"/>
      <c r="B111" s="9"/>
      <c r="C111" s="101"/>
      <c r="D111" s="9"/>
      <c r="E111" s="72"/>
      <c r="F111" s="72"/>
      <c r="G111" s="73"/>
      <c r="H111" s="72"/>
      <c r="I111" s="73"/>
      <c r="J111" s="73"/>
      <c r="K111" s="112"/>
    </row>
    <row r="112" spans="1:11" s="4" customFormat="1" ht="14.25">
      <c r="A112" s="53"/>
      <c r="B112" s="9"/>
      <c r="C112" s="101"/>
      <c r="D112" s="9"/>
      <c r="E112" s="72"/>
      <c r="F112" s="72"/>
      <c r="G112" s="73"/>
      <c r="H112" s="72"/>
      <c r="I112" s="73"/>
      <c r="J112" s="73"/>
      <c r="K112" s="112"/>
    </row>
    <row r="113" spans="1:15" s="4" customFormat="1" ht="14.25">
      <c r="A113" s="59"/>
      <c r="B113" s="12"/>
      <c r="C113" s="57"/>
      <c r="D113" s="12"/>
      <c r="E113" s="34" t="s">
        <v>65</v>
      </c>
      <c r="F113" s="34" t="s">
        <v>760</v>
      </c>
      <c r="G113" s="13" t="s">
        <v>123</v>
      </c>
      <c r="H113" s="34"/>
      <c r="I113" s="34"/>
      <c r="J113" s="13"/>
      <c r="K113" s="111"/>
      <c r="O113" s="4" t="s">
        <v>777</v>
      </c>
    </row>
    <row r="114" spans="1:11" s="4" customFormat="1" ht="14.25">
      <c r="A114" s="59"/>
      <c r="B114" s="12"/>
      <c r="C114" s="57"/>
      <c r="D114" s="12"/>
      <c r="E114" s="34" t="s">
        <v>115</v>
      </c>
      <c r="F114" s="34" t="s">
        <v>151</v>
      </c>
      <c r="G114" s="120" t="s">
        <v>124</v>
      </c>
      <c r="H114" s="34"/>
      <c r="I114" s="34"/>
      <c r="J114" s="120"/>
      <c r="K114" s="112"/>
    </row>
    <row r="115" spans="1:13" s="4" customFormat="1" ht="14.25">
      <c r="A115" s="59"/>
      <c r="B115" s="12"/>
      <c r="C115" s="57"/>
      <c r="D115" s="12"/>
      <c r="E115" s="73"/>
      <c r="F115" s="73"/>
      <c r="G115" s="73"/>
      <c r="H115" s="73"/>
      <c r="I115" s="73"/>
      <c r="J115" s="73"/>
      <c r="K115" s="112"/>
      <c r="M115" s="4" t="s">
        <v>777</v>
      </c>
    </row>
    <row r="116" spans="1:11" s="4" customFormat="1" ht="14.25">
      <c r="A116" s="59"/>
      <c r="B116" s="12"/>
      <c r="C116" s="57">
        <v>3</v>
      </c>
      <c r="D116" s="12" t="s">
        <v>373</v>
      </c>
      <c r="E116" s="67">
        <f>E117+E125+E152+E166+E170+E162+E159</f>
        <v>6918100</v>
      </c>
      <c r="F116" s="67">
        <f>F117+F125+F152+F166+F170+F162+F159</f>
        <v>6812654.149999999</v>
      </c>
      <c r="G116" s="73">
        <f aca="true" t="shared" si="2" ref="G116:G172">F116/E116*100</f>
        <v>98.47579754556887</v>
      </c>
      <c r="H116" s="67"/>
      <c r="I116" s="67"/>
      <c r="J116" s="73"/>
      <c r="K116" s="112"/>
    </row>
    <row r="117" spans="1:15" s="4" customFormat="1" ht="14.25">
      <c r="A117" s="59"/>
      <c r="B117" s="12"/>
      <c r="C117" s="57">
        <v>31</v>
      </c>
      <c r="D117" s="12" t="s">
        <v>185</v>
      </c>
      <c r="E117" s="67">
        <f>E122+E120+E118</f>
        <v>1184573.8800000001</v>
      </c>
      <c r="F117" s="67">
        <f>F122+F120+F118</f>
        <v>1184492.02</v>
      </c>
      <c r="G117" s="73">
        <f t="shared" si="2"/>
        <v>99.99308949814088</v>
      </c>
      <c r="H117" s="67"/>
      <c r="I117" s="67"/>
      <c r="J117" s="73"/>
      <c r="K117" s="112"/>
      <c r="O117" s="4" t="s">
        <v>777</v>
      </c>
    </row>
    <row r="118" spans="1:11" s="4" customFormat="1" ht="14.25">
      <c r="A118" s="59"/>
      <c r="B118" s="12"/>
      <c r="C118" s="100">
        <v>311</v>
      </c>
      <c r="D118" s="12" t="s">
        <v>186</v>
      </c>
      <c r="E118" s="67">
        <f>E119</f>
        <v>939994.78</v>
      </c>
      <c r="F118" s="67">
        <f>F119</f>
        <v>939994.78</v>
      </c>
      <c r="G118" s="73">
        <f t="shared" si="2"/>
        <v>100</v>
      </c>
      <c r="H118" s="67"/>
      <c r="I118" s="67"/>
      <c r="J118" s="73"/>
      <c r="K118" s="112"/>
    </row>
    <row r="119" spans="1:11" s="4" customFormat="1" ht="14.25">
      <c r="A119" s="53"/>
      <c r="B119" s="9"/>
      <c r="C119" s="101">
        <v>3111</v>
      </c>
      <c r="D119" s="9" t="s">
        <v>187</v>
      </c>
      <c r="E119" s="68">
        <v>939994.78</v>
      </c>
      <c r="F119" s="68">
        <v>939994.78</v>
      </c>
      <c r="G119" s="73">
        <f t="shared" si="2"/>
        <v>100</v>
      </c>
      <c r="H119" s="68"/>
      <c r="I119" s="68"/>
      <c r="J119" s="73"/>
      <c r="K119" s="112"/>
    </row>
    <row r="120" spans="1:11" s="4" customFormat="1" ht="14.25">
      <c r="A120" s="59"/>
      <c r="B120" s="12"/>
      <c r="C120" s="100">
        <v>312</v>
      </c>
      <c r="D120" s="12" t="s">
        <v>188</v>
      </c>
      <c r="E120" s="67">
        <f>E121</f>
        <v>82900</v>
      </c>
      <c r="F120" s="67">
        <f>F121</f>
        <v>82818.14</v>
      </c>
      <c r="G120" s="73">
        <f t="shared" si="2"/>
        <v>99.90125452352233</v>
      </c>
      <c r="H120" s="67"/>
      <c r="I120" s="67"/>
      <c r="J120" s="73"/>
      <c r="K120" s="112"/>
    </row>
    <row r="121" spans="1:12" s="4" customFormat="1" ht="14.25">
      <c r="A121" s="53"/>
      <c r="B121" s="9"/>
      <c r="C121" s="101">
        <v>3121</v>
      </c>
      <c r="D121" s="9" t="s">
        <v>188</v>
      </c>
      <c r="E121" s="68">
        <v>82900</v>
      </c>
      <c r="F121" s="68">
        <v>82818.14</v>
      </c>
      <c r="G121" s="73">
        <f t="shared" si="2"/>
        <v>99.90125452352233</v>
      </c>
      <c r="H121" s="68"/>
      <c r="I121" s="68"/>
      <c r="J121" s="73"/>
      <c r="K121" s="112"/>
      <c r="L121" s="4" t="s">
        <v>777</v>
      </c>
    </row>
    <row r="122" spans="1:11" s="7" customFormat="1" ht="14.25" customHeight="1">
      <c r="A122" s="59"/>
      <c r="B122" s="12"/>
      <c r="C122" s="100">
        <v>313</v>
      </c>
      <c r="D122" s="12" t="s">
        <v>190</v>
      </c>
      <c r="E122" s="67">
        <f>E124+E123</f>
        <v>161679.1</v>
      </c>
      <c r="F122" s="67">
        <f>F124+F123</f>
        <v>161679.1</v>
      </c>
      <c r="G122" s="73">
        <f t="shared" si="2"/>
        <v>100</v>
      </c>
      <c r="H122" s="67"/>
      <c r="I122" s="67"/>
      <c r="J122" s="73"/>
      <c r="K122" s="112"/>
    </row>
    <row r="123" spans="1:11" s="4" customFormat="1" ht="14.25">
      <c r="A123" s="53"/>
      <c r="B123" s="9"/>
      <c r="C123" s="101">
        <v>3132</v>
      </c>
      <c r="D123" s="9" t="s">
        <v>191</v>
      </c>
      <c r="E123" s="68">
        <v>145699.19</v>
      </c>
      <c r="F123" s="68">
        <v>145699.19</v>
      </c>
      <c r="G123" s="73">
        <f t="shared" si="2"/>
        <v>100</v>
      </c>
      <c r="H123" s="68"/>
      <c r="I123" s="68"/>
      <c r="J123" s="73"/>
      <c r="K123" s="112"/>
    </row>
    <row r="124" spans="1:11" s="4" customFormat="1" ht="14.25">
      <c r="A124" s="53"/>
      <c r="B124" s="9"/>
      <c r="C124" s="101">
        <v>3133</v>
      </c>
      <c r="D124" s="9" t="s">
        <v>192</v>
      </c>
      <c r="E124" s="68">
        <v>15979.91</v>
      </c>
      <c r="F124" s="68">
        <v>15979.91</v>
      </c>
      <c r="G124" s="73">
        <f t="shared" si="2"/>
        <v>100</v>
      </c>
      <c r="H124" s="68"/>
      <c r="I124" s="68"/>
      <c r="J124" s="73"/>
      <c r="K124" s="112"/>
    </row>
    <row r="125" spans="1:11" s="4" customFormat="1" ht="14.25">
      <c r="A125" s="59"/>
      <c r="B125" s="12"/>
      <c r="C125" s="100">
        <v>32</v>
      </c>
      <c r="D125" s="12" t="s">
        <v>173</v>
      </c>
      <c r="E125" s="67">
        <f>E146+E136+E130+E126</f>
        <v>3701814</v>
      </c>
      <c r="F125" s="67">
        <f>F146+F136+F130+F126</f>
        <v>3616883.1300000004</v>
      </c>
      <c r="G125" s="73">
        <f t="shared" si="2"/>
        <v>97.70569591016731</v>
      </c>
      <c r="H125" s="67"/>
      <c r="I125" s="67"/>
      <c r="J125" s="73"/>
      <c r="K125" s="112"/>
    </row>
    <row r="126" spans="1:11" s="4" customFormat="1" ht="14.25">
      <c r="A126" s="59"/>
      <c r="B126" s="12"/>
      <c r="C126" s="100">
        <v>321</v>
      </c>
      <c r="D126" s="12" t="s">
        <v>392</v>
      </c>
      <c r="E126" s="67">
        <f>E129+E127+E128</f>
        <v>78764</v>
      </c>
      <c r="F126" s="67">
        <f>F129+F127+F128</f>
        <v>78221.5</v>
      </c>
      <c r="G126" s="73">
        <f t="shared" si="2"/>
        <v>99.31123355847849</v>
      </c>
      <c r="H126" s="67"/>
      <c r="I126" s="67"/>
      <c r="J126" s="73"/>
      <c r="K126" s="112"/>
    </row>
    <row r="127" spans="1:11" s="4" customFormat="1" ht="14.25">
      <c r="A127" s="53"/>
      <c r="B127" s="9"/>
      <c r="C127" s="101">
        <v>3211</v>
      </c>
      <c r="D127" s="9" t="s">
        <v>194</v>
      </c>
      <c r="E127" s="68">
        <v>10110</v>
      </c>
      <c r="F127" s="68">
        <v>9887.5</v>
      </c>
      <c r="G127" s="73">
        <f t="shared" si="2"/>
        <v>97.79920870425322</v>
      </c>
      <c r="H127" s="68"/>
      <c r="I127" s="68"/>
      <c r="J127" s="73"/>
      <c r="K127" s="112"/>
    </row>
    <row r="128" spans="1:11" s="4" customFormat="1" ht="14.25">
      <c r="A128" s="53"/>
      <c r="B128" s="9"/>
      <c r="C128" s="101">
        <v>3212</v>
      </c>
      <c r="D128" s="9" t="s">
        <v>736</v>
      </c>
      <c r="E128" s="68">
        <v>58654</v>
      </c>
      <c r="F128" s="68">
        <v>58654</v>
      </c>
      <c r="G128" s="73">
        <f t="shared" si="2"/>
        <v>100</v>
      </c>
      <c r="H128" s="68"/>
      <c r="I128" s="68"/>
      <c r="J128" s="73"/>
      <c r="K128" s="112"/>
    </row>
    <row r="129" spans="1:11" s="4" customFormat="1" ht="14.25">
      <c r="A129" s="60"/>
      <c r="B129" s="16"/>
      <c r="C129" s="102">
        <v>3213</v>
      </c>
      <c r="D129" s="16" t="s">
        <v>393</v>
      </c>
      <c r="E129" s="69">
        <v>10000</v>
      </c>
      <c r="F129" s="69">
        <v>9680</v>
      </c>
      <c r="G129" s="73">
        <f t="shared" si="2"/>
        <v>96.8</v>
      </c>
      <c r="H129" s="69"/>
      <c r="I129" s="69"/>
      <c r="J129" s="73"/>
      <c r="K129" s="112"/>
    </row>
    <row r="130" spans="1:11" s="4" customFormat="1" ht="14.25">
      <c r="A130" s="54"/>
      <c r="B130" s="19"/>
      <c r="C130" s="99">
        <v>322</v>
      </c>
      <c r="D130" s="19" t="s">
        <v>174</v>
      </c>
      <c r="E130" s="70">
        <f>E135+E134+E133+E131+E132</f>
        <v>892000</v>
      </c>
      <c r="F130" s="70">
        <f>F135+F134+F133+F131+F132</f>
        <v>871795.7300000001</v>
      </c>
      <c r="G130" s="73">
        <f t="shared" si="2"/>
        <v>97.73494730941705</v>
      </c>
      <c r="H130" s="70"/>
      <c r="I130" s="70"/>
      <c r="J130" s="73"/>
      <c r="K130" s="112"/>
    </row>
    <row r="131" spans="1:11" s="4" customFormat="1" ht="14.25">
      <c r="A131" s="60"/>
      <c r="B131" s="16"/>
      <c r="C131" s="102">
        <v>3221</v>
      </c>
      <c r="D131" s="16" t="s">
        <v>203</v>
      </c>
      <c r="E131" s="69">
        <v>90800</v>
      </c>
      <c r="F131" s="69">
        <v>76474.87</v>
      </c>
      <c r="G131" s="73">
        <f t="shared" si="2"/>
        <v>84.22342511013215</v>
      </c>
      <c r="H131" s="69"/>
      <c r="I131" s="69"/>
      <c r="J131" s="73"/>
      <c r="K131" s="112"/>
    </row>
    <row r="132" spans="1:11" s="4" customFormat="1" ht="14.25">
      <c r="A132" s="60"/>
      <c r="B132" s="16"/>
      <c r="C132" s="102">
        <v>3222</v>
      </c>
      <c r="D132" s="16" t="s">
        <v>763</v>
      </c>
      <c r="E132" s="69">
        <v>0</v>
      </c>
      <c r="F132" s="69">
        <v>0</v>
      </c>
      <c r="G132" s="73">
        <v>0</v>
      </c>
      <c r="H132" s="69"/>
      <c r="I132" s="69"/>
      <c r="J132" s="73"/>
      <c r="K132" s="112"/>
    </row>
    <row r="133" spans="1:11" s="4" customFormat="1" ht="14.25">
      <c r="A133" s="60"/>
      <c r="B133" s="16"/>
      <c r="C133" s="102">
        <v>3223</v>
      </c>
      <c r="D133" s="16" t="s">
        <v>207</v>
      </c>
      <c r="E133" s="69">
        <v>235200</v>
      </c>
      <c r="F133" s="69">
        <v>231969.04</v>
      </c>
      <c r="G133" s="73">
        <f t="shared" si="2"/>
        <v>98.6262925170068</v>
      </c>
      <c r="H133" s="69"/>
      <c r="I133" s="69"/>
      <c r="J133" s="73"/>
      <c r="K133" s="112"/>
    </row>
    <row r="134" spans="1:11" s="7" customFormat="1" ht="15">
      <c r="A134" s="60"/>
      <c r="B134" s="16"/>
      <c r="C134" s="102">
        <v>3224</v>
      </c>
      <c r="D134" s="16" t="s">
        <v>299</v>
      </c>
      <c r="E134" s="69">
        <v>546000</v>
      </c>
      <c r="F134" s="69">
        <v>543555.17</v>
      </c>
      <c r="G134" s="73">
        <f t="shared" si="2"/>
        <v>99.55222893772896</v>
      </c>
      <c r="H134" s="69"/>
      <c r="I134" s="69"/>
      <c r="J134" s="73"/>
      <c r="K134" s="112"/>
    </row>
    <row r="135" spans="1:11" s="7" customFormat="1" ht="15">
      <c r="A135" s="60"/>
      <c r="B135" s="16"/>
      <c r="C135" s="102">
        <v>3225</v>
      </c>
      <c r="D135" s="16" t="s">
        <v>212</v>
      </c>
      <c r="E135" s="69">
        <v>20000</v>
      </c>
      <c r="F135" s="69">
        <v>19796.65</v>
      </c>
      <c r="G135" s="73">
        <f t="shared" si="2"/>
        <v>98.98325000000001</v>
      </c>
      <c r="H135" s="69"/>
      <c r="I135" s="69"/>
      <c r="J135" s="73"/>
      <c r="K135" s="112"/>
    </row>
    <row r="136" spans="1:11" s="4" customFormat="1" ht="14.25">
      <c r="A136" s="54"/>
      <c r="B136" s="19"/>
      <c r="C136" s="99">
        <v>323</v>
      </c>
      <c r="D136" s="19" t="s">
        <v>222</v>
      </c>
      <c r="E136" s="70">
        <f>E145+E144+E143+E140+E139+E138+E137+E142+E141</f>
        <v>2492200</v>
      </c>
      <c r="F136" s="70">
        <f>F145+F144+F143+F140+F139+F138+F137+F142+F141</f>
        <v>2433424.74</v>
      </c>
      <c r="G136" s="73">
        <f t="shared" si="2"/>
        <v>97.6416314902496</v>
      </c>
      <c r="H136" s="70"/>
      <c r="I136" s="70"/>
      <c r="J136" s="73"/>
      <c r="K136" s="112"/>
    </row>
    <row r="137" spans="1:11" s="4" customFormat="1" ht="14.25">
      <c r="A137" s="60"/>
      <c r="B137" s="16"/>
      <c r="C137" s="102">
        <v>3231</v>
      </c>
      <c r="D137" s="16" t="s">
        <v>223</v>
      </c>
      <c r="E137" s="69">
        <v>84000</v>
      </c>
      <c r="F137" s="69">
        <v>80618.9</v>
      </c>
      <c r="G137" s="73">
        <f t="shared" si="2"/>
        <v>95.97488095238094</v>
      </c>
      <c r="H137" s="69"/>
      <c r="I137" s="69"/>
      <c r="J137" s="73"/>
      <c r="K137" s="112"/>
    </row>
    <row r="138" spans="1:11" s="4" customFormat="1" ht="14.25">
      <c r="A138" s="60"/>
      <c r="B138" s="16"/>
      <c r="C138" s="102">
        <v>3232</v>
      </c>
      <c r="D138" s="16" t="s">
        <v>285</v>
      </c>
      <c r="E138" s="69">
        <v>2021900</v>
      </c>
      <c r="F138" s="69">
        <v>1985464.22</v>
      </c>
      <c r="G138" s="73">
        <f t="shared" si="2"/>
        <v>98.19794351847271</v>
      </c>
      <c r="H138" s="69"/>
      <c r="I138" s="69"/>
      <c r="J138" s="73"/>
      <c r="K138" s="112"/>
    </row>
    <row r="139" spans="1:11" s="4" customFormat="1" ht="14.25">
      <c r="A139" s="60"/>
      <c r="B139" s="16"/>
      <c r="C139" s="102">
        <v>3233</v>
      </c>
      <c r="D139" s="16" t="s">
        <v>229</v>
      </c>
      <c r="E139" s="69">
        <v>115000</v>
      </c>
      <c r="F139" s="69">
        <v>118180.2</v>
      </c>
      <c r="G139" s="73">
        <f t="shared" si="2"/>
        <v>102.76539130434783</v>
      </c>
      <c r="H139" s="69"/>
      <c r="I139" s="69"/>
      <c r="J139" s="73"/>
      <c r="K139" s="112"/>
    </row>
    <row r="140" spans="1:11" s="4" customFormat="1" ht="14.25">
      <c r="A140" s="60"/>
      <c r="B140" s="16"/>
      <c r="C140" s="102">
        <v>3234</v>
      </c>
      <c r="D140" s="16" t="s">
        <v>230</v>
      </c>
      <c r="E140" s="69">
        <v>63200</v>
      </c>
      <c r="F140" s="69">
        <v>57613.76</v>
      </c>
      <c r="G140" s="73">
        <f t="shared" si="2"/>
        <v>91.16101265822785</v>
      </c>
      <c r="H140" s="69"/>
      <c r="I140" s="69"/>
      <c r="J140" s="73"/>
      <c r="K140" s="112"/>
    </row>
    <row r="141" spans="1:11" s="4" customFormat="1" ht="14.25">
      <c r="A141" s="60"/>
      <c r="B141" s="16"/>
      <c r="C141" s="102">
        <v>3235</v>
      </c>
      <c r="D141" s="16" t="s">
        <v>233</v>
      </c>
      <c r="E141" s="69">
        <v>5700</v>
      </c>
      <c r="F141" s="69">
        <v>5631.6</v>
      </c>
      <c r="G141" s="73">
        <f t="shared" si="2"/>
        <v>98.80000000000001</v>
      </c>
      <c r="H141" s="69"/>
      <c r="I141" s="69"/>
      <c r="J141" s="73"/>
      <c r="K141" s="112"/>
    </row>
    <row r="142" spans="1:11" s="4" customFormat="1" ht="14.25">
      <c r="A142" s="60"/>
      <c r="B142" s="16"/>
      <c r="C142" s="102">
        <v>3236</v>
      </c>
      <c r="D142" s="16" t="s">
        <v>416</v>
      </c>
      <c r="E142" s="69">
        <v>35300</v>
      </c>
      <c r="F142" s="69">
        <v>36077.2</v>
      </c>
      <c r="G142" s="73">
        <f t="shared" si="2"/>
        <v>102.20169971671386</v>
      </c>
      <c r="H142" s="69"/>
      <c r="I142" s="69"/>
      <c r="J142" s="73"/>
      <c r="K142" s="112"/>
    </row>
    <row r="143" spans="1:11" s="4" customFormat="1" ht="14.25">
      <c r="A143" s="60"/>
      <c r="B143" s="16"/>
      <c r="C143" s="102">
        <v>3237</v>
      </c>
      <c r="D143" s="16" t="s">
        <v>234</v>
      </c>
      <c r="E143" s="69">
        <v>105700</v>
      </c>
      <c r="F143" s="69">
        <v>81532.66</v>
      </c>
      <c r="G143" s="73">
        <f t="shared" si="2"/>
        <v>77.13591296121098</v>
      </c>
      <c r="H143" s="69"/>
      <c r="I143" s="69"/>
      <c r="J143" s="73"/>
      <c r="K143" s="112"/>
    </row>
    <row r="144" spans="1:11" s="7" customFormat="1" ht="15">
      <c r="A144" s="60"/>
      <c r="B144" s="16"/>
      <c r="C144" s="102">
        <v>3238</v>
      </c>
      <c r="D144" s="16" t="s">
        <v>235</v>
      </c>
      <c r="E144" s="69">
        <v>45000</v>
      </c>
      <c r="F144" s="69">
        <v>52784.98</v>
      </c>
      <c r="G144" s="73">
        <f t="shared" si="2"/>
        <v>117.29995555555557</v>
      </c>
      <c r="H144" s="69"/>
      <c r="I144" s="69"/>
      <c r="J144" s="73"/>
      <c r="K144" s="112"/>
    </row>
    <row r="145" spans="1:11" s="7" customFormat="1" ht="15">
      <c r="A145" s="60"/>
      <c r="B145" s="16"/>
      <c r="C145" s="102">
        <v>3239</v>
      </c>
      <c r="D145" s="16" t="s">
        <v>239</v>
      </c>
      <c r="E145" s="69">
        <v>16400</v>
      </c>
      <c r="F145" s="69">
        <v>15521.22</v>
      </c>
      <c r="G145" s="73">
        <f t="shared" si="2"/>
        <v>94.64158536585366</v>
      </c>
      <c r="H145" s="69"/>
      <c r="I145" s="69"/>
      <c r="J145" s="73"/>
      <c r="K145" s="112"/>
    </row>
    <row r="146" spans="1:11" s="4" customFormat="1" ht="14.25">
      <c r="A146" s="54"/>
      <c r="B146" s="19"/>
      <c r="C146" s="99">
        <v>329</v>
      </c>
      <c r="D146" s="19" t="s">
        <v>298</v>
      </c>
      <c r="E146" s="70">
        <f>E150+E149+E148+E151</f>
        <v>238850</v>
      </c>
      <c r="F146" s="70">
        <f>F150+F149+F148+F151</f>
        <v>233441.16</v>
      </c>
      <c r="G146" s="73">
        <f t="shared" si="2"/>
        <v>97.735465773498</v>
      </c>
      <c r="H146" s="70"/>
      <c r="I146" s="70"/>
      <c r="J146" s="73"/>
      <c r="K146" s="112"/>
    </row>
    <row r="147" spans="1:11" s="4" customFormat="1" ht="14.25">
      <c r="A147" s="60"/>
      <c r="B147" s="16"/>
      <c r="C147" s="102">
        <v>3291</v>
      </c>
      <c r="D147" s="16" t="s">
        <v>390</v>
      </c>
      <c r="E147" s="69"/>
      <c r="F147" s="69"/>
      <c r="G147" s="73"/>
      <c r="H147" s="69"/>
      <c r="I147" s="69"/>
      <c r="J147" s="73"/>
      <c r="K147" s="112"/>
    </row>
    <row r="148" spans="1:11" s="7" customFormat="1" ht="15">
      <c r="A148" s="60"/>
      <c r="B148" s="16"/>
      <c r="C148" s="102"/>
      <c r="D148" s="16" t="s">
        <v>251</v>
      </c>
      <c r="E148" s="69">
        <v>79050</v>
      </c>
      <c r="F148" s="69">
        <v>79050</v>
      </c>
      <c r="G148" s="73">
        <f t="shared" si="2"/>
        <v>100</v>
      </c>
      <c r="H148" s="69"/>
      <c r="I148" s="69"/>
      <c r="J148" s="73"/>
      <c r="K148" s="112"/>
    </row>
    <row r="149" spans="1:11" s="7" customFormat="1" ht="15">
      <c r="A149" s="60"/>
      <c r="B149" s="16"/>
      <c r="C149" s="102">
        <v>3292</v>
      </c>
      <c r="D149" s="16" t="s">
        <v>252</v>
      </c>
      <c r="E149" s="69">
        <v>22400</v>
      </c>
      <c r="F149" s="69">
        <v>19404.48</v>
      </c>
      <c r="G149" s="73">
        <f t="shared" si="2"/>
        <v>86.62714285714286</v>
      </c>
      <c r="H149" s="69"/>
      <c r="I149" s="69"/>
      <c r="J149" s="73"/>
      <c r="K149" s="112"/>
    </row>
    <row r="150" spans="1:11" s="7" customFormat="1" ht="15">
      <c r="A150" s="60"/>
      <c r="B150" s="16"/>
      <c r="C150" s="102">
        <v>3293</v>
      </c>
      <c r="D150" s="16" t="s">
        <v>256</v>
      </c>
      <c r="E150" s="69">
        <v>78500</v>
      </c>
      <c r="F150" s="69">
        <v>83468.89</v>
      </c>
      <c r="G150" s="73">
        <f t="shared" si="2"/>
        <v>106.32979617834395</v>
      </c>
      <c r="H150" s="69"/>
      <c r="I150" s="69"/>
      <c r="J150" s="73"/>
      <c r="K150" s="112"/>
    </row>
    <row r="151" spans="1:11" s="7" customFormat="1" ht="15">
      <c r="A151" s="60"/>
      <c r="B151" s="16"/>
      <c r="C151" s="102">
        <v>3299</v>
      </c>
      <c r="D151" s="16" t="s">
        <v>726</v>
      </c>
      <c r="E151" s="69">
        <v>58900</v>
      </c>
      <c r="F151" s="69">
        <v>51517.79</v>
      </c>
      <c r="G151" s="73">
        <f t="shared" si="2"/>
        <v>87.46653650254669</v>
      </c>
      <c r="H151" s="69"/>
      <c r="I151" s="69"/>
      <c r="J151" s="73"/>
      <c r="K151" s="112"/>
    </row>
    <row r="152" spans="1:11" s="7" customFormat="1" ht="15">
      <c r="A152" s="54"/>
      <c r="B152" s="19"/>
      <c r="C152" s="99">
        <v>34</v>
      </c>
      <c r="D152" s="19" t="s">
        <v>261</v>
      </c>
      <c r="E152" s="70">
        <f>E153</f>
        <v>25100</v>
      </c>
      <c r="F152" s="70">
        <f>F153</f>
        <v>20882.37</v>
      </c>
      <c r="G152" s="73">
        <f t="shared" si="2"/>
        <v>83.19669322709163</v>
      </c>
      <c r="H152" s="70"/>
      <c r="I152" s="70"/>
      <c r="J152" s="73"/>
      <c r="K152" s="112"/>
    </row>
    <row r="153" spans="1:11" s="7" customFormat="1" ht="15">
      <c r="A153" s="54"/>
      <c r="B153" s="19"/>
      <c r="C153" s="99">
        <v>343</v>
      </c>
      <c r="D153" s="19" t="s">
        <v>262</v>
      </c>
      <c r="E153" s="70">
        <f>E156+E155+E154</f>
        <v>25100</v>
      </c>
      <c r="F153" s="70">
        <f>F156+F155+F154</f>
        <v>20882.37</v>
      </c>
      <c r="G153" s="73">
        <f t="shared" si="2"/>
        <v>83.19669322709163</v>
      </c>
      <c r="H153" s="70"/>
      <c r="I153" s="70"/>
      <c r="J153" s="73"/>
      <c r="K153" s="112"/>
    </row>
    <row r="154" spans="1:11" s="4" customFormat="1" ht="14.25">
      <c r="A154" s="60"/>
      <c r="B154" s="16"/>
      <c r="C154" s="102">
        <v>3431</v>
      </c>
      <c r="D154" s="16" t="s">
        <v>263</v>
      </c>
      <c r="E154" s="69">
        <v>5100</v>
      </c>
      <c r="F154" s="69">
        <v>5036.91</v>
      </c>
      <c r="G154" s="73">
        <f t="shared" si="2"/>
        <v>98.76294117647059</v>
      </c>
      <c r="H154" s="69"/>
      <c r="I154" s="69"/>
      <c r="J154" s="73"/>
      <c r="K154" s="112"/>
    </row>
    <row r="155" spans="1:11" s="4" customFormat="1" ht="14.25">
      <c r="A155" s="60"/>
      <c r="B155" s="16"/>
      <c r="C155" s="102">
        <v>3433</v>
      </c>
      <c r="D155" s="16" t="s">
        <v>265</v>
      </c>
      <c r="E155" s="69">
        <v>0</v>
      </c>
      <c r="F155" s="69">
        <v>0</v>
      </c>
      <c r="G155" s="73">
        <v>0</v>
      </c>
      <c r="H155" s="69"/>
      <c r="I155" s="69"/>
      <c r="J155" s="73"/>
      <c r="K155" s="112"/>
    </row>
    <row r="156" spans="1:11" s="7" customFormat="1" ht="15">
      <c r="A156" s="60"/>
      <c r="B156" s="16"/>
      <c r="C156" s="102">
        <v>3434</v>
      </c>
      <c r="D156" s="16" t="s">
        <v>266</v>
      </c>
      <c r="E156" s="69">
        <v>20000</v>
      </c>
      <c r="F156" s="69">
        <v>15845.46</v>
      </c>
      <c r="G156" s="73">
        <f t="shared" si="2"/>
        <v>79.2273</v>
      </c>
      <c r="H156" s="69"/>
      <c r="I156" s="69"/>
      <c r="J156" s="73"/>
      <c r="K156" s="112"/>
    </row>
    <row r="157" spans="1:11" s="7" customFormat="1" ht="15">
      <c r="A157" s="60"/>
      <c r="B157" s="16"/>
      <c r="C157" s="103">
        <v>35</v>
      </c>
      <c r="D157" s="80" t="s">
        <v>819</v>
      </c>
      <c r="E157" s="70">
        <f>E159</f>
        <v>28000</v>
      </c>
      <c r="F157" s="70">
        <f>F159</f>
        <v>19579.84</v>
      </c>
      <c r="G157" s="73">
        <f t="shared" si="2"/>
        <v>69.928</v>
      </c>
      <c r="H157" s="70"/>
      <c r="I157" s="70"/>
      <c r="J157" s="73"/>
      <c r="K157" s="112"/>
    </row>
    <row r="158" spans="1:11" s="7" customFormat="1" ht="15">
      <c r="A158" s="60"/>
      <c r="B158" s="16"/>
      <c r="C158" s="103">
        <v>352</v>
      </c>
      <c r="D158" s="80" t="s">
        <v>820</v>
      </c>
      <c r="E158" s="70"/>
      <c r="F158" s="70"/>
      <c r="G158" s="73"/>
      <c r="H158" s="70"/>
      <c r="I158" s="70"/>
      <c r="J158" s="73"/>
      <c r="K158" s="112"/>
    </row>
    <row r="159" spans="1:11" s="7" customFormat="1" ht="15">
      <c r="A159" s="60"/>
      <c r="B159" s="16"/>
      <c r="C159" s="103"/>
      <c r="D159" s="80" t="s">
        <v>821</v>
      </c>
      <c r="E159" s="70">
        <f>E161</f>
        <v>28000</v>
      </c>
      <c r="F159" s="70">
        <f>F161</f>
        <v>19579.84</v>
      </c>
      <c r="G159" s="73">
        <f t="shared" si="2"/>
        <v>69.928</v>
      </c>
      <c r="H159" s="70"/>
      <c r="I159" s="70"/>
      <c r="J159" s="73"/>
      <c r="K159" s="112"/>
    </row>
    <row r="160" spans="1:11" s="7" customFormat="1" ht="15">
      <c r="A160" s="60"/>
      <c r="B160" s="16"/>
      <c r="C160" s="104">
        <v>3523</v>
      </c>
      <c r="D160" s="94" t="s">
        <v>822</v>
      </c>
      <c r="E160" s="69"/>
      <c r="F160" s="69"/>
      <c r="G160" s="73"/>
      <c r="H160" s="69"/>
      <c r="I160" s="69"/>
      <c r="J160" s="73"/>
      <c r="K160" s="112"/>
    </row>
    <row r="161" spans="1:11" s="7" customFormat="1" ht="15">
      <c r="A161" s="60"/>
      <c r="B161" s="16"/>
      <c r="C161" s="103"/>
      <c r="D161" s="94" t="s">
        <v>823</v>
      </c>
      <c r="E161" s="69">
        <v>28000</v>
      </c>
      <c r="F161" s="69">
        <v>19579.84</v>
      </c>
      <c r="G161" s="73">
        <f t="shared" si="2"/>
        <v>69.928</v>
      </c>
      <c r="H161" s="69"/>
      <c r="I161" s="69"/>
      <c r="J161" s="73"/>
      <c r="K161" s="112"/>
    </row>
    <row r="162" spans="1:11" s="7" customFormat="1" ht="15">
      <c r="A162" s="59"/>
      <c r="B162" s="19"/>
      <c r="C162" s="99">
        <v>36</v>
      </c>
      <c r="D162" s="19" t="s">
        <v>622</v>
      </c>
      <c r="E162" s="70">
        <f>E163</f>
        <v>135000</v>
      </c>
      <c r="F162" s="70">
        <f>F163</f>
        <v>134065.27</v>
      </c>
      <c r="G162" s="73">
        <f t="shared" si="2"/>
        <v>99.30760740740739</v>
      </c>
      <c r="H162" s="70"/>
      <c r="I162" s="70"/>
      <c r="J162" s="73"/>
      <c r="K162" s="112"/>
    </row>
    <row r="163" spans="1:11" s="7" customFormat="1" ht="15">
      <c r="A163" s="59"/>
      <c r="B163" s="19"/>
      <c r="C163" s="99">
        <v>363</v>
      </c>
      <c r="D163" s="19" t="s">
        <v>623</v>
      </c>
      <c r="E163" s="70">
        <f>E164</f>
        <v>135000</v>
      </c>
      <c r="F163" s="70">
        <f>F164</f>
        <v>134065.27</v>
      </c>
      <c r="G163" s="73">
        <f t="shared" si="2"/>
        <v>99.30760740740739</v>
      </c>
      <c r="H163" s="70"/>
      <c r="I163" s="70"/>
      <c r="J163" s="73"/>
      <c r="K163" s="112"/>
    </row>
    <row r="164" spans="1:11" s="7" customFormat="1" ht="15">
      <c r="A164" s="53"/>
      <c r="B164" s="16"/>
      <c r="C164" s="102">
        <v>3631</v>
      </c>
      <c r="D164" s="16" t="s">
        <v>624</v>
      </c>
      <c r="E164" s="69">
        <v>135000</v>
      </c>
      <c r="F164" s="69">
        <v>134065.27</v>
      </c>
      <c r="G164" s="73">
        <f t="shared" si="2"/>
        <v>99.30760740740739</v>
      </c>
      <c r="H164" s="69"/>
      <c r="I164" s="69"/>
      <c r="J164" s="73"/>
      <c r="K164" s="112"/>
    </row>
    <row r="165" spans="1:11" s="7" customFormat="1" ht="15">
      <c r="A165" s="54"/>
      <c r="B165" s="19"/>
      <c r="C165" s="99">
        <v>37</v>
      </c>
      <c r="D165" s="19" t="s">
        <v>374</v>
      </c>
      <c r="E165" s="70"/>
      <c r="F165" s="70"/>
      <c r="G165" s="73"/>
      <c r="H165" s="70"/>
      <c r="I165" s="70"/>
      <c r="J165" s="73"/>
      <c r="K165" s="112"/>
    </row>
    <row r="166" spans="1:11" s="7" customFormat="1" ht="15">
      <c r="A166" s="54"/>
      <c r="B166" s="19"/>
      <c r="C166" s="99"/>
      <c r="D166" s="19" t="s">
        <v>375</v>
      </c>
      <c r="E166" s="70">
        <f>E167</f>
        <v>1007070</v>
      </c>
      <c r="F166" s="70">
        <f>F167</f>
        <v>1008097.81</v>
      </c>
      <c r="G166" s="73">
        <f t="shared" si="2"/>
        <v>100.1020594397609</v>
      </c>
      <c r="H166" s="70"/>
      <c r="I166" s="70"/>
      <c r="J166" s="73"/>
      <c r="K166" s="112"/>
    </row>
    <row r="167" spans="1:11" s="7" customFormat="1" ht="15">
      <c r="A167" s="54"/>
      <c r="B167" s="19"/>
      <c r="C167" s="99">
        <v>372</v>
      </c>
      <c r="D167" s="19" t="s">
        <v>376</v>
      </c>
      <c r="E167" s="70">
        <f>E169+E168</f>
        <v>1007070</v>
      </c>
      <c r="F167" s="70">
        <f>F169+F168</f>
        <v>1008097.81</v>
      </c>
      <c r="G167" s="73">
        <f t="shared" si="2"/>
        <v>100.1020594397609</v>
      </c>
      <c r="H167" s="70"/>
      <c r="I167" s="70"/>
      <c r="J167" s="73"/>
      <c r="K167" s="112"/>
    </row>
    <row r="168" spans="1:11" s="4" customFormat="1" ht="14.25">
      <c r="A168" s="60"/>
      <c r="B168" s="16"/>
      <c r="C168" s="102">
        <v>3721</v>
      </c>
      <c r="D168" s="16" t="s">
        <v>377</v>
      </c>
      <c r="E168" s="69">
        <v>182050</v>
      </c>
      <c r="F168" s="69">
        <v>178927.7</v>
      </c>
      <c r="G168" s="73">
        <f t="shared" si="2"/>
        <v>98.2849217248009</v>
      </c>
      <c r="H168" s="69"/>
      <c r="I168" s="69"/>
      <c r="J168" s="73"/>
      <c r="K168" s="112"/>
    </row>
    <row r="169" spans="1:11" s="4" customFormat="1" ht="14.25">
      <c r="A169" s="60"/>
      <c r="B169" s="16"/>
      <c r="C169" s="102">
        <v>3722</v>
      </c>
      <c r="D169" s="16" t="s">
        <v>315</v>
      </c>
      <c r="E169" s="69">
        <v>825020</v>
      </c>
      <c r="F169" s="69">
        <v>829170.11</v>
      </c>
      <c r="G169" s="73">
        <f t="shared" si="2"/>
        <v>100.50303144166202</v>
      </c>
      <c r="H169" s="69"/>
      <c r="I169" s="69"/>
      <c r="J169" s="73"/>
      <c r="K169" s="112"/>
    </row>
    <row r="170" spans="1:11" s="7" customFormat="1" ht="15">
      <c r="A170" s="54"/>
      <c r="B170" s="19"/>
      <c r="C170" s="99">
        <v>38</v>
      </c>
      <c r="D170" s="19" t="s">
        <v>394</v>
      </c>
      <c r="E170" s="70">
        <f>E171+E176+E173</f>
        <v>836542.12</v>
      </c>
      <c r="F170" s="70">
        <f>F171+F176+F173</f>
        <v>828653.71</v>
      </c>
      <c r="G170" s="73">
        <f t="shared" si="2"/>
        <v>99.0570217791305</v>
      </c>
      <c r="H170" s="70"/>
      <c r="I170" s="70"/>
      <c r="J170" s="73"/>
      <c r="K170" s="112"/>
    </row>
    <row r="171" spans="1:11" s="7" customFormat="1" ht="15">
      <c r="A171" s="54"/>
      <c r="B171" s="19"/>
      <c r="C171" s="99">
        <v>381</v>
      </c>
      <c r="D171" s="19" t="s">
        <v>273</v>
      </c>
      <c r="E171" s="70">
        <f>E172</f>
        <v>828805</v>
      </c>
      <c r="F171" s="70">
        <f>F172</f>
        <v>828653.71</v>
      </c>
      <c r="G171" s="73">
        <f t="shared" si="2"/>
        <v>99.98174600780642</v>
      </c>
      <c r="H171" s="70"/>
      <c r="I171" s="70"/>
      <c r="J171" s="73"/>
      <c r="K171" s="112"/>
    </row>
    <row r="172" spans="1:11" s="7" customFormat="1" ht="15">
      <c r="A172" s="60"/>
      <c r="B172" s="16"/>
      <c r="C172" s="102">
        <v>3811</v>
      </c>
      <c r="D172" s="16" t="s">
        <v>172</v>
      </c>
      <c r="E172" s="69">
        <v>828805</v>
      </c>
      <c r="F172" s="69">
        <v>828653.71</v>
      </c>
      <c r="G172" s="73">
        <f t="shared" si="2"/>
        <v>99.98174600780642</v>
      </c>
      <c r="H172" s="69"/>
      <c r="I172" s="69"/>
      <c r="J172" s="73"/>
      <c r="K172" s="112"/>
    </row>
    <row r="173" spans="1:11" s="7" customFormat="1" ht="15">
      <c r="A173" s="54"/>
      <c r="B173" s="19"/>
      <c r="C173" s="99">
        <v>382</v>
      </c>
      <c r="D173" s="19" t="s">
        <v>426</v>
      </c>
      <c r="E173" s="70">
        <f>E174</f>
        <v>0</v>
      </c>
      <c r="F173" s="70">
        <f>F174</f>
        <v>0</v>
      </c>
      <c r="G173" s="73">
        <v>0</v>
      </c>
      <c r="H173" s="70"/>
      <c r="I173" s="70"/>
      <c r="J173" s="73"/>
      <c r="K173" s="112"/>
    </row>
    <row r="174" spans="1:11" s="7" customFormat="1" ht="15">
      <c r="A174" s="60"/>
      <c r="B174" s="16"/>
      <c r="C174" s="102">
        <v>3821</v>
      </c>
      <c r="D174" s="16" t="s">
        <v>611</v>
      </c>
      <c r="E174" s="69">
        <v>0</v>
      </c>
      <c r="F174" s="69">
        <v>0</v>
      </c>
      <c r="G174" s="73">
        <v>0</v>
      </c>
      <c r="H174" s="69"/>
      <c r="I174" s="69"/>
      <c r="J174" s="73"/>
      <c r="K174" s="112"/>
    </row>
    <row r="175" spans="1:11" s="7" customFormat="1" ht="15">
      <c r="A175" s="60"/>
      <c r="B175" s="16"/>
      <c r="C175" s="102">
        <v>3822</v>
      </c>
      <c r="D175" s="16" t="s">
        <v>72</v>
      </c>
      <c r="E175" s="69"/>
      <c r="F175" s="69"/>
      <c r="G175" s="73"/>
      <c r="H175" s="69"/>
      <c r="I175" s="69"/>
      <c r="J175" s="73"/>
      <c r="K175" s="112"/>
    </row>
    <row r="176" spans="1:11" s="4" customFormat="1" ht="14.25">
      <c r="A176" s="54"/>
      <c r="B176" s="19"/>
      <c r="C176" s="99">
        <v>385</v>
      </c>
      <c r="D176" s="19" t="s">
        <v>316</v>
      </c>
      <c r="E176" s="70">
        <f>E177</f>
        <v>7737.12</v>
      </c>
      <c r="F176" s="70">
        <f>F177</f>
        <v>0</v>
      </c>
      <c r="G176" s="73">
        <f aca="true" t="shared" si="3" ref="G176:G206">F176/E176*100</f>
        <v>0</v>
      </c>
      <c r="H176" s="70"/>
      <c r="I176" s="70"/>
      <c r="J176" s="73"/>
      <c r="K176" s="112"/>
    </row>
    <row r="177" spans="1:11" s="4" customFormat="1" ht="14.25">
      <c r="A177" s="60"/>
      <c r="B177" s="16"/>
      <c r="C177" s="102">
        <v>3851</v>
      </c>
      <c r="D177" s="16" t="s">
        <v>317</v>
      </c>
      <c r="E177" s="69">
        <v>7737.12</v>
      </c>
      <c r="F177" s="69">
        <v>0</v>
      </c>
      <c r="G177" s="73">
        <f t="shared" si="3"/>
        <v>0</v>
      </c>
      <c r="H177" s="69"/>
      <c r="I177" s="69"/>
      <c r="J177" s="73"/>
      <c r="K177" s="112"/>
    </row>
    <row r="178" spans="1:11" s="4" customFormat="1" ht="14.25">
      <c r="A178" s="60"/>
      <c r="B178" s="16"/>
      <c r="C178" s="102"/>
      <c r="D178" s="16"/>
      <c r="E178" s="70"/>
      <c r="F178" s="70"/>
      <c r="G178" s="73"/>
      <c r="H178" s="70"/>
      <c r="I178" s="70"/>
      <c r="J178" s="73"/>
      <c r="K178" s="112"/>
    </row>
    <row r="179" spans="1:11" s="4" customFormat="1" ht="14.25">
      <c r="A179" s="54"/>
      <c r="B179" s="19"/>
      <c r="C179" s="65">
        <v>4</v>
      </c>
      <c r="D179" s="19" t="s">
        <v>306</v>
      </c>
      <c r="E179" s="70"/>
      <c r="F179" s="70"/>
      <c r="G179" s="73"/>
      <c r="H179" s="70"/>
      <c r="I179" s="70"/>
      <c r="J179" s="73"/>
      <c r="K179" s="112"/>
    </row>
    <row r="180" spans="1:11" s="4" customFormat="1" ht="14.25">
      <c r="A180" s="54"/>
      <c r="B180" s="19"/>
      <c r="C180" s="65"/>
      <c r="D180" s="19" t="s">
        <v>267</v>
      </c>
      <c r="E180" s="70">
        <f>E181+E188+E204</f>
        <v>5911900</v>
      </c>
      <c r="F180" s="70">
        <f>F181+F188+F204</f>
        <v>5921104.699999999</v>
      </c>
      <c r="G180" s="73">
        <f t="shared" si="3"/>
        <v>100.1556978298009</v>
      </c>
      <c r="H180" s="70"/>
      <c r="I180" s="70"/>
      <c r="J180" s="73"/>
      <c r="K180" s="112"/>
    </row>
    <row r="181" spans="1:11" s="4" customFormat="1" ht="14.25">
      <c r="A181" s="54"/>
      <c r="B181" s="19"/>
      <c r="C181" s="65">
        <v>41</v>
      </c>
      <c r="D181" s="19" t="s">
        <v>378</v>
      </c>
      <c r="E181" s="70">
        <f>E182+E184</f>
        <v>528600</v>
      </c>
      <c r="F181" s="70">
        <f>F182+F184</f>
        <v>542559.17</v>
      </c>
      <c r="G181" s="73">
        <f t="shared" si="3"/>
        <v>102.64078130911842</v>
      </c>
      <c r="H181" s="70"/>
      <c r="I181" s="70"/>
      <c r="J181" s="73"/>
      <c r="K181" s="112"/>
    </row>
    <row r="182" spans="1:11" s="7" customFormat="1" ht="15">
      <c r="A182" s="54"/>
      <c r="B182" s="19"/>
      <c r="C182" s="65">
        <v>411</v>
      </c>
      <c r="D182" s="19" t="s">
        <v>379</v>
      </c>
      <c r="E182" s="70">
        <f>E183</f>
        <v>270600</v>
      </c>
      <c r="F182" s="70">
        <f>F183</f>
        <v>270559.28</v>
      </c>
      <c r="G182" s="73">
        <f t="shared" si="3"/>
        <v>99.98495195861051</v>
      </c>
      <c r="H182" s="70"/>
      <c r="I182" s="70"/>
      <c r="J182" s="73"/>
      <c r="K182" s="112"/>
    </row>
    <row r="183" spans="1:11" s="7" customFormat="1" ht="15">
      <c r="A183" s="60"/>
      <c r="B183" s="16"/>
      <c r="C183" s="66">
        <v>4111</v>
      </c>
      <c r="D183" s="16" t="s">
        <v>308</v>
      </c>
      <c r="E183" s="69">
        <v>270600</v>
      </c>
      <c r="F183" s="69">
        <v>270559.28</v>
      </c>
      <c r="G183" s="73">
        <f t="shared" si="3"/>
        <v>99.98495195861051</v>
      </c>
      <c r="H183" s="69"/>
      <c r="I183" s="69"/>
      <c r="J183" s="73"/>
      <c r="K183" s="112"/>
    </row>
    <row r="184" spans="1:12" s="7" customFormat="1" ht="15">
      <c r="A184" s="86"/>
      <c r="B184" s="80"/>
      <c r="C184" s="81">
        <v>412</v>
      </c>
      <c r="D184" s="80" t="s">
        <v>824</v>
      </c>
      <c r="E184" s="70">
        <f>E185+E186</f>
        <v>258000</v>
      </c>
      <c r="F184" s="70">
        <f>F185+F186</f>
        <v>271999.89</v>
      </c>
      <c r="G184" s="73">
        <f t="shared" si="3"/>
        <v>105.42631395348837</v>
      </c>
      <c r="H184" s="70"/>
      <c r="I184" s="70"/>
      <c r="J184" s="73"/>
      <c r="K184" s="112" t="s">
        <v>777</v>
      </c>
      <c r="L184" s="7" t="s">
        <v>777</v>
      </c>
    </row>
    <row r="185" spans="1:11" s="7" customFormat="1" ht="15">
      <c r="A185" s="86"/>
      <c r="B185" s="80"/>
      <c r="C185" s="97">
        <v>4124</v>
      </c>
      <c r="D185" s="94" t="s">
        <v>825</v>
      </c>
      <c r="E185" s="69">
        <v>58000</v>
      </c>
      <c r="F185" s="69">
        <v>77775.89</v>
      </c>
      <c r="G185" s="73">
        <f t="shared" si="3"/>
        <v>134.0963620689655</v>
      </c>
      <c r="H185" s="69"/>
      <c r="I185" s="69"/>
      <c r="J185" s="73"/>
      <c r="K185" s="112"/>
    </row>
    <row r="186" spans="1:11" s="7" customFormat="1" ht="15">
      <c r="A186" s="60"/>
      <c r="B186" s="16"/>
      <c r="C186" s="66">
        <v>4126</v>
      </c>
      <c r="D186" s="16" t="s">
        <v>729</v>
      </c>
      <c r="E186" s="69">
        <v>200000</v>
      </c>
      <c r="F186" s="69">
        <v>194224</v>
      </c>
      <c r="G186" s="73">
        <f t="shared" si="3"/>
        <v>97.112</v>
      </c>
      <c r="H186" s="69"/>
      <c r="I186" s="69"/>
      <c r="J186" s="73"/>
      <c r="K186" s="112"/>
    </row>
    <row r="187" spans="1:11" s="7" customFormat="1" ht="15">
      <c r="A187" s="54"/>
      <c r="B187" s="19"/>
      <c r="C187" s="65">
        <v>42</v>
      </c>
      <c r="D187" s="19" t="s">
        <v>302</v>
      </c>
      <c r="E187" s="70"/>
      <c r="F187" s="70"/>
      <c r="G187" s="73"/>
      <c r="H187" s="70"/>
      <c r="I187" s="70"/>
      <c r="J187" s="73"/>
      <c r="K187" s="112"/>
    </row>
    <row r="188" spans="1:11" s="7" customFormat="1" ht="15">
      <c r="A188" s="54"/>
      <c r="B188" s="19"/>
      <c r="C188" s="65"/>
      <c r="D188" s="19" t="s">
        <v>269</v>
      </c>
      <c r="E188" s="70">
        <f>E189+E193+E198+E200+E202</f>
        <v>5169700</v>
      </c>
      <c r="F188" s="70">
        <f>F189+F193+F198+F200+F202</f>
        <v>5164964.279999999</v>
      </c>
      <c r="G188" s="73">
        <f t="shared" si="3"/>
        <v>99.90839468441108</v>
      </c>
      <c r="H188" s="70"/>
      <c r="I188" s="70"/>
      <c r="J188" s="73"/>
      <c r="K188" s="112"/>
    </row>
    <row r="189" spans="1:11" s="7" customFormat="1" ht="15">
      <c r="A189" s="54"/>
      <c r="B189" s="19"/>
      <c r="C189" s="65">
        <v>421</v>
      </c>
      <c r="D189" s="19" t="s">
        <v>289</v>
      </c>
      <c r="E189" s="70">
        <f>E191+E192+E190</f>
        <v>4749000</v>
      </c>
      <c r="F189" s="70">
        <f>F191+F192+F190</f>
        <v>4745248.87</v>
      </c>
      <c r="G189" s="73">
        <f t="shared" si="3"/>
        <v>99.9210122130975</v>
      </c>
      <c r="H189" s="70"/>
      <c r="I189" s="70"/>
      <c r="J189" s="73"/>
      <c r="K189" s="112"/>
    </row>
    <row r="190" spans="1:12" s="7" customFormat="1" ht="15">
      <c r="A190" s="54"/>
      <c r="B190" s="19"/>
      <c r="C190" s="97">
        <v>4212</v>
      </c>
      <c r="D190" s="16" t="s">
        <v>398</v>
      </c>
      <c r="E190" s="69">
        <v>71000</v>
      </c>
      <c r="F190" s="69">
        <v>70272</v>
      </c>
      <c r="G190" s="73">
        <f t="shared" si="3"/>
        <v>98.97464788732394</v>
      </c>
      <c r="H190" s="69"/>
      <c r="I190" s="69"/>
      <c r="J190" s="73"/>
      <c r="K190" s="112"/>
      <c r="L190" s="7" t="s">
        <v>777</v>
      </c>
    </row>
    <row r="191" spans="1:11" s="7" customFormat="1" ht="15">
      <c r="A191" s="60"/>
      <c r="B191" s="16"/>
      <c r="C191" s="66">
        <v>4213</v>
      </c>
      <c r="D191" s="16" t="s">
        <v>300</v>
      </c>
      <c r="E191" s="69">
        <v>1082000</v>
      </c>
      <c r="F191" s="69">
        <v>1081390.05</v>
      </c>
      <c r="G191" s="73">
        <f t="shared" si="3"/>
        <v>99.94362754158965</v>
      </c>
      <c r="H191" s="69"/>
      <c r="I191" s="69"/>
      <c r="J191" s="73"/>
      <c r="K191" s="112"/>
    </row>
    <row r="192" spans="1:15" s="4" customFormat="1" ht="14.25">
      <c r="A192" s="60"/>
      <c r="B192" s="16"/>
      <c r="C192" s="66">
        <v>4214</v>
      </c>
      <c r="D192" s="16" t="s">
        <v>290</v>
      </c>
      <c r="E192" s="69">
        <v>3596000</v>
      </c>
      <c r="F192" s="69">
        <v>3593586.82</v>
      </c>
      <c r="G192" s="73">
        <f t="shared" si="3"/>
        <v>99.93289265850946</v>
      </c>
      <c r="H192" s="69"/>
      <c r="I192" s="69"/>
      <c r="J192" s="73"/>
      <c r="K192" s="112"/>
      <c r="L192" s="4" t="s">
        <v>777</v>
      </c>
      <c r="O192" s="4" t="s">
        <v>777</v>
      </c>
    </row>
    <row r="193" spans="1:11" s="4" customFormat="1" ht="14.25">
      <c r="A193" s="54"/>
      <c r="B193" s="19"/>
      <c r="C193" s="65">
        <v>422</v>
      </c>
      <c r="D193" s="19" t="s">
        <v>270</v>
      </c>
      <c r="E193" s="70">
        <f>E194+E197+E195+E196</f>
        <v>346700</v>
      </c>
      <c r="F193" s="70">
        <f>F194+F197+F195+F196</f>
        <v>346109.56</v>
      </c>
      <c r="G193" s="73">
        <f t="shared" si="3"/>
        <v>99.82969714450533</v>
      </c>
      <c r="H193" s="70"/>
      <c r="I193" s="70"/>
      <c r="J193" s="73"/>
      <c r="K193" s="112"/>
    </row>
    <row r="194" spans="1:11" s="4" customFormat="1" ht="14.25">
      <c r="A194" s="60"/>
      <c r="B194" s="16"/>
      <c r="C194" s="66">
        <v>4221</v>
      </c>
      <c r="D194" s="16" t="s">
        <v>399</v>
      </c>
      <c r="E194" s="69">
        <v>195200</v>
      </c>
      <c r="F194" s="69">
        <v>195046.28</v>
      </c>
      <c r="G194" s="73">
        <f t="shared" si="3"/>
        <v>99.92125</v>
      </c>
      <c r="H194" s="69"/>
      <c r="I194" s="69"/>
      <c r="J194" s="73"/>
      <c r="K194" s="112"/>
    </row>
    <row r="195" spans="1:11" s="4" customFormat="1" ht="14.25">
      <c r="A195" s="60"/>
      <c r="B195" s="16"/>
      <c r="C195" s="66">
        <v>4222</v>
      </c>
      <c r="D195" s="16" t="s">
        <v>414</v>
      </c>
      <c r="E195" s="69">
        <v>18400</v>
      </c>
      <c r="F195" s="69">
        <v>18310.8</v>
      </c>
      <c r="G195" s="73">
        <f t="shared" si="3"/>
        <v>99.51521739130435</v>
      </c>
      <c r="H195" s="69"/>
      <c r="I195" s="69"/>
      <c r="J195" s="73"/>
      <c r="K195" s="112"/>
    </row>
    <row r="196" spans="1:12" s="4" customFormat="1" ht="14.25">
      <c r="A196" s="60"/>
      <c r="B196" s="16"/>
      <c r="C196" s="66">
        <v>4223</v>
      </c>
      <c r="D196" s="16" t="s">
        <v>762</v>
      </c>
      <c r="E196" s="69">
        <v>18200</v>
      </c>
      <c r="F196" s="69">
        <v>18049.9</v>
      </c>
      <c r="G196" s="73">
        <f t="shared" si="3"/>
        <v>99.17527472527473</v>
      </c>
      <c r="H196" s="69"/>
      <c r="I196" s="69"/>
      <c r="J196" s="73"/>
      <c r="K196" s="112"/>
      <c r="L196" s="4" t="s">
        <v>777</v>
      </c>
    </row>
    <row r="197" spans="1:11" s="4" customFormat="1" ht="14.25">
      <c r="A197" s="60"/>
      <c r="B197" s="16"/>
      <c r="C197" s="66">
        <v>4227</v>
      </c>
      <c r="D197" s="16" t="s">
        <v>684</v>
      </c>
      <c r="E197" s="69">
        <v>114900</v>
      </c>
      <c r="F197" s="69">
        <v>114702.58</v>
      </c>
      <c r="G197" s="73">
        <f t="shared" si="3"/>
        <v>99.82818102697999</v>
      </c>
      <c r="H197" s="69"/>
      <c r="I197" s="69"/>
      <c r="J197" s="73"/>
      <c r="K197" s="112"/>
    </row>
    <row r="198" spans="1:11" s="4" customFormat="1" ht="14.25">
      <c r="A198" s="60"/>
      <c r="B198" s="16"/>
      <c r="C198" s="81">
        <v>423</v>
      </c>
      <c r="D198" s="19" t="s">
        <v>424</v>
      </c>
      <c r="E198" s="70">
        <f>E199</f>
        <v>0</v>
      </c>
      <c r="F198" s="70">
        <f>F199</f>
        <v>0</v>
      </c>
      <c r="G198" s="73">
        <v>0</v>
      </c>
      <c r="H198" s="70"/>
      <c r="I198" s="70"/>
      <c r="J198" s="73"/>
      <c r="K198" s="112"/>
    </row>
    <row r="199" spans="1:11" s="4" customFormat="1" ht="14.25">
      <c r="A199" s="60"/>
      <c r="B199" s="16"/>
      <c r="C199" s="66">
        <v>4231</v>
      </c>
      <c r="D199" s="16" t="s">
        <v>425</v>
      </c>
      <c r="E199" s="69">
        <v>0</v>
      </c>
      <c r="F199" s="69">
        <v>0</v>
      </c>
      <c r="G199" s="73">
        <v>0</v>
      </c>
      <c r="H199" s="69"/>
      <c r="I199" s="69"/>
      <c r="J199" s="73"/>
      <c r="K199" s="112"/>
    </row>
    <row r="200" spans="1:11" s="4" customFormat="1" ht="14.25">
      <c r="A200" s="60"/>
      <c r="B200" s="16"/>
      <c r="C200" s="81">
        <v>425</v>
      </c>
      <c r="D200" s="80" t="s">
        <v>782</v>
      </c>
      <c r="E200" s="70">
        <f>E201</f>
        <v>74000</v>
      </c>
      <c r="F200" s="70">
        <f>F201</f>
        <v>73605.85</v>
      </c>
      <c r="G200" s="73">
        <f t="shared" si="3"/>
        <v>99.46736486486488</v>
      </c>
      <c r="H200" s="70"/>
      <c r="I200" s="70"/>
      <c r="J200" s="73"/>
      <c r="K200" s="112"/>
    </row>
    <row r="201" spans="1:11" s="4" customFormat="1" ht="14.25">
      <c r="A201" s="60"/>
      <c r="B201" s="16"/>
      <c r="C201" s="66">
        <v>4251</v>
      </c>
      <c r="D201" s="16" t="s">
        <v>783</v>
      </c>
      <c r="E201" s="69">
        <v>74000</v>
      </c>
      <c r="F201" s="69">
        <v>73605.85</v>
      </c>
      <c r="G201" s="73">
        <f t="shared" si="3"/>
        <v>99.46736486486488</v>
      </c>
      <c r="H201" s="69"/>
      <c r="I201" s="69"/>
      <c r="J201" s="73"/>
      <c r="K201" s="112"/>
    </row>
    <row r="202" spans="1:11" s="4" customFormat="1" ht="14.25">
      <c r="A202" s="60"/>
      <c r="B202" s="16"/>
      <c r="C202" s="81">
        <v>426</v>
      </c>
      <c r="D202" s="80" t="s">
        <v>852</v>
      </c>
      <c r="E202" s="70">
        <f>E203</f>
        <v>0</v>
      </c>
      <c r="F202" s="70">
        <f>F203</f>
        <v>0</v>
      </c>
      <c r="G202" s="73">
        <v>0</v>
      </c>
      <c r="H202" s="70"/>
      <c r="I202" s="70"/>
      <c r="J202" s="73"/>
      <c r="K202" s="112"/>
    </row>
    <row r="203" spans="1:12" s="4" customFormat="1" ht="14.25">
      <c r="A203" s="60"/>
      <c r="B203" s="16"/>
      <c r="C203" s="66">
        <v>4264</v>
      </c>
      <c r="D203" s="16" t="s">
        <v>853</v>
      </c>
      <c r="E203" s="69">
        <v>0</v>
      </c>
      <c r="F203" s="69">
        <v>0</v>
      </c>
      <c r="G203" s="73">
        <v>0</v>
      </c>
      <c r="H203" s="69"/>
      <c r="I203" s="69"/>
      <c r="J203" s="73" t="s">
        <v>777</v>
      </c>
      <c r="K203" s="112"/>
      <c r="L203" s="4" t="s">
        <v>777</v>
      </c>
    </row>
    <row r="204" spans="1:11" s="7" customFormat="1" ht="15">
      <c r="A204" s="54"/>
      <c r="B204" s="19"/>
      <c r="C204" s="65">
        <v>45</v>
      </c>
      <c r="D204" s="19" t="s">
        <v>685</v>
      </c>
      <c r="E204" s="70">
        <f>E205+E208</f>
        <v>213600</v>
      </c>
      <c r="F204" s="70">
        <f>F205+F208</f>
        <v>213581.25</v>
      </c>
      <c r="G204" s="73">
        <f t="shared" si="3"/>
        <v>99.99122191011236</v>
      </c>
      <c r="H204" s="70"/>
      <c r="I204" s="70"/>
      <c r="J204" s="73"/>
      <c r="K204" s="112"/>
    </row>
    <row r="205" spans="1:11" s="4" customFormat="1" ht="14.25">
      <c r="A205" s="54"/>
      <c r="B205" s="19"/>
      <c r="C205" s="81">
        <v>451</v>
      </c>
      <c r="D205" s="19" t="s">
        <v>686</v>
      </c>
      <c r="E205" s="70">
        <f>E206</f>
        <v>212100</v>
      </c>
      <c r="F205" s="70">
        <f>F206</f>
        <v>212081.25</v>
      </c>
      <c r="G205" s="73">
        <f t="shared" si="3"/>
        <v>99.99115983026874</v>
      </c>
      <c r="H205" s="70"/>
      <c r="I205" s="70"/>
      <c r="J205" s="73"/>
      <c r="K205" s="112" t="s">
        <v>777</v>
      </c>
    </row>
    <row r="206" spans="1:12" s="4" customFormat="1" ht="13.5" customHeight="1">
      <c r="A206" s="60"/>
      <c r="B206" s="16"/>
      <c r="C206" s="66">
        <v>4511</v>
      </c>
      <c r="D206" s="16" t="s">
        <v>686</v>
      </c>
      <c r="E206" s="69">
        <v>212100</v>
      </c>
      <c r="F206" s="69">
        <v>212081.25</v>
      </c>
      <c r="G206" s="73">
        <f t="shared" si="3"/>
        <v>99.99115983026874</v>
      </c>
      <c r="H206" s="69"/>
      <c r="I206" s="69"/>
      <c r="J206" s="73" t="s">
        <v>777</v>
      </c>
      <c r="K206" s="112"/>
      <c r="L206" s="4" t="s">
        <v>777</v>
      </c>
    </row>
    <row r="207" s="133" customFormat="1" ht="15" customHeight="1" hidden="1">
      <c r="A207" s="133" t="s">
        <v>385</v>
      </c>
    </row>
    <row r="208" spans="3:12" s="24" customFormat="1" ht="15" customHeight="1">
      <c r="C208" s="99">
        <v>453</v>
      </c>
      <c r="D208" s="19" t="s">
        <v>749</v>
      </c>
      <c r="E208" s="79">
        <v>1500</v>
      </c>
      <c r="F208" s="79">
        <v>1500</v>
      </c>
      <c r="G208" s="73">
        <f>F208/E208*100</f>
        <v>100</v>
      </c>
      <c r="H208" s="79"/>
      <c r="I208" s="79"/>
      <c r="J208" s="73"/>
      <c r="L208" s="24" t="s">
        <v>777</v>
      </c>
    </row>
    <row r="209" spans="1:10" s="24" customFormat="1" ht="15" customHeight="1">
      <c r="A209" s="54"/>
      <c r="B209" s="55"/>
      <c r="C209" s="97">
        <v>4531</v>
      </c>
      <c r="D209" s="16" t="s">
        <v>749</v>
      </c>
      <c r="E209" s="78">
        <v>1500</v>
      </c>
      <c r="F209" s="78">
        <v>1500</v>
      </c>
      <c r="G209" s="73">
        <f>F209/E209*100</f>
        <v>100</v>
      </c>
      <c r="H209" s="78"/>
      <c r="I209" s="78"/>
      <c r="J209" s="73"/>
    </row>
    <row r="210" spans="1:11" s="24" customFormat="1" ht="15" customHeight="1">
      <c r="A210" s="54"/>
      <c r="B210" s="55"/>
      <c r="C210" s="45"/>
      <c r="D210" s="55"/>
      <c r="E210" s="16"/>
      <c r="F210" s="16"/>
      <c r="G210" s="16"/>
      <c r="H210" s="78" t="s">
        <v>777</v>
      </c>
      <c r="I210" s="78"/>
      <c r="K210" s="24" t="s">
        <v>777</v>
      </c>
    </row>
    <row r="211" s="136" customFormat="1" ht="15" customHeight="1">
      <c r="A211" s="136" t="s">
        <v>777</v>
      </c>
    </row>
    <row r="212" spans="5:11" s="65" customFormat="1" ht="15" customHeight="1">
      <c r="E212" s="34" t="s">
        <v>65</v>
      </c>
      <c r="F212" s="34" t="s">
        <v>760</v>
      </c>
      <c r="G212" s="13" t="s">
        <v>123</v>
      </c>
      <c r="H212" s="34"/>
      <c r="I212" s="34"/>
      <c r="J212" s="13"/>
      <c r="K212" s="111"/>
    </row>
    <row r="213" spans="5:11" s="65" customFormat="1" ht="15" customHeight="1">
      <c r="E213" s="34" t="s">
        <v>74</v>
      </c>
      <c r="F213" s="34" t="s">
        <v>151</v>
      </c>
      <c r="G213" s="120" t="s">
        <v>124</v>
      </c>
      <c r="H213" s="34"/>
      <c r="I213" s="34"/>
      <c r="J213" s="120"/>
      <c r="K213" s="73"/>
    </row>
    <row r="214" spans="1:9" s="4" customFormat="1" ht="14.25">
      <c r="A214" s="59"/>
      <c r="B214" s="12"/>
      <c r="C214" s="57">
        <v>5</v>
      </c>
      <c r="D214" s="12" t="s">
        <v>380</v>
      </c>
      <c r="E214" s="12"/>
      <c r="F214" s="12"/>
      <c r="G214" s="12"/>
      <c r="H214" s="73"/>
      <c r="I214" s="73"/>
    </row>
    <row r="215" spans="1:15" s="4" customFormat="1" ht="14.25">
      <c r="A215" s="59"/>
      <c r="B215" s="12"/>
      <c r="C215" s="57"/>
      <c r="D215" s="12" t="s">
        <v>381</v>
      </c>
      <c r="E215" s="12"/>
      <c r="F215" s="12"/>
      <c r="G215" s="12"/>
      <c r="H215" s="73"/>
      <c r="I215" s="73"/>
      <c r="O215" s="4" t="s">
        <v>777</v>
      </c>
    </row>
    <row r="216" spans="1:9" s="4" customFormat="1" ht="14.25">
      <c r="A216" s="54"/>
      <c r="B216" s="19"/>
      <c r="C216" s="65">
        <v>51</v>
      </c>
      <c r="D216" s="19" t="s">
        <v>276</v>
      </c>
      <c r="E216" s="19"/>
      <c r="F216" s="19"/>
      <c r="G216" s="19"/>
      <c r="H216" s="39"/>
      <c r="I216" s="39"/>
    </row>
    <row r="217" spans="1:10" s="4" customFormat="1" ht="14.25">
      <c r="A217" s="54"/>
      <c r="B217" s="19"/>
      <c r="C217" s="65">
        <v>516</v>
      </c>
      <c r="D217" s="19" t="s">
        <v>279</v>
      </c>
      <c r="E217" s="19"/>
      <c r="F217" s="19"/>
      <c r="G217" s="19"/>
      <c r="H217" s="39"/>
      <c r="I217" s="39"/>
      <c r="J217" s="4" t="s">
        <v>777</v>
      </c>
    </row>
    <row r="218" spans="1:9" s="7" customFormat="1" ht="15">
      <c r="A218" s="54"/>
      <c r="B218" s="19"/>
      <c r="C218" s="65"/>
      <c r="D218" s="19" t="s">
        <v>280</v>
      </c>
      <c r="E218" s="19"/>
      <c r="F218" s="19"/>
      <c r="G218" s="19" t="s">
        <v>777</v>
      </c>
      <c r="H218" s="39"/>
      <c r="I218" s="39"/>
    </row>
    <row r="219" spans="1:9" s="7" customFormat="1" ht="15">
      <c r="A219" s="54"/>
      <c r="B219" s="19"/>
      <c r="C219" s="65"/>
      <c r="D219" s="19" t="s">
        <v>277</v>
      </c>
      <c r="E219" s="19"/>
      <c r="F219" s="19"/>
      <c r="G219" s="19"/>
      <c r="H219" s="39"/>
      <c r="I219" s="39"/>
    </row>
    <row r="220" spans="1:9" s="7" customFormat="1" ht="15">
      <c r="A220" s="60"/>
      <c r="B220" s="16"/>
      <c r="C220" s="66">
        <v>5161</v>
      </c>
      <c r="D220" s="16" t="s">
        <v>278</v>
      </c>
      <c r="E220" s="16"/>
      <c r="F220" s="16"/>
      <c r="G220" s="16"/>
      <c r="H220" s="39"/>
      <c r="I220" s="39"/>
    </row>
    <row r="221" spans="1:10" s="7" customFormat="1" ht="15">
      <c r="A221" s="53"/>
      <c r="B221" s="9"/>
      <c r="C221" s="58"/>
      <c r="D221" s="9" t="s">
        <v>280</v>
      </c>
      <c r="E221" s="9"/>
      <c r="F221" s="9"/>
      <c r="G221" s="9"/>
      <c r="H221" s="39"/>
      <c r="I221" s="39"/>
      <c r="J221" s="7" t="s">
        <v>777</v>
      </c>
    </row>
    <row r="222" spans="1:12" s="7" customFormat="1" ht="15">
      <c r="A222" s="12" t="s">
        <v>768</v>
      </c>
      <c r="B222" s="12"/>
      <c r="C222" s="57"/>
      <c r="D222" s="12"/>
      <c r="E222" s="12"/>
      <c r="F222" s="12"/>
      <c r="G222" s="12"/>
      <c r="H222" s="39"/>
      <c r="I222" s="39"/>
      <c r="L222" s="7" t="s">
        <v>777</v>
      </c>
    </row>
    <row r="223" spans="1:9" s="7" customFormat="1" ht="15">
      <c r="A223" s="12"/>
      <c r="B223" s="12"/>
      <c r="C223" s="57"/>
      <c r="D223" s="12"/>
      <c r="E223" s="12"/>
      <c r="F223" s="12"/>
      <c r="G223" s="12"/>
      <c r="H223" s="39"/>
      <c r="I223" s="39"/>
    </row>
    <row r="224" spans="1:11" s="7" customFormat="1" ht="15">
      <c r="A224" s="12"/>
      <c r="B224" s="12"/>
      <c r="C224" s="57"/>
      <c r="D224" s="12"/>
      <c r="E224" s="34" t="s">
        <v>65</v>
      </c>
      <c r="F224" s="34" t="s">
        <v>760</v>
      </c>
      <c r="G224" s="13" t="s">
        <v>123</v>
      </c>
      <c r="H224" s="34"/>
      <c r="I224" s="34"/>
      <c r="J224" s="13"/>
      <c r="K224" s="111" t="s">
        <v>777</v>
      </c>
    </row>
    <row r="225" spans="1:11" s="7" customFormat="1" ht="15">
      <c r="A225" s="12"/>
      <c r="B225" s="12"/>
      <c r="C225" s="57"/>
      <c r="D225" s="12"/>
      <c r="E225" s="34" t="s">
        <v>74</v>
      </c>
      <c r="F225" s="34" t="s">
        <v>151</v>
      </c>
      <c r="G225" s="120" t="s">
        <v>124</v>
      </c>
      <c r="H225" s="34"/>
      <c r="I225" s="34"/>
      <c r="J225" s="120"/>
      <c r="K225" s="73"/>
    </row>
    <row r="226" spans="1:11" s="7" customFormat="1" ht="15">
      <c r="A226" s="59"/>
      <c r="B226" s="12"/>
      <c r="C226" s="57">
        <v>9</v>
      </c>
      <c r="D226" s="12" t="s">
        <v>766</v>
      </c>
      <c r="E226" s="121">
        <f aca="true" t="shared" si="4" ref="E226:F228">E227</f>
        <v>439633.31</v>
      </c>
      <c r="F226" s="116">
        <f t="shared" si="4"/>
        <v>958807.57</v>
      </c>
      <c r="G226" s="73">
        <f>F226/E226*100</f>
        <v>218.09256673476355</v>
      </c>
      <c r="H226" s="121"/>
      <c r="I226" s="116"/>
      <c r="J226" s="73"/>
      <c r="K226" s="73"/>
    </row>
    <row r="227" spans="1:11" s="7" customFormat="1" ht="15">
      <c r="A227" s="59"/>
      <c r="B227" s="12"/>
      <c r="C227" s="57">
        <v>92</v>
      </c>
      <c r="D227" s="12" t="s">
        <v>769</v>
      </c>
      <c r="E227" s="121">
        <f t="shared" si="4"/>
        <v>439633.31</v>
      </c>
      <c r="F227" s="116">
        <f t="shared" si="4"/>
        <v>958807.57</v>
      </c>
      <c r="G227" s="73">
        <f>F227/E227*100</f>
        <v>218.09256673476355</v>
      </c>
      <c r="H227" s="121"/>
      <c r="I227" s="116"/>
      <c r="J227" s="73"/>
      <c r="K227" s="39"/>
    </row>
    <row r="228" spans="1:11" s="7" customFormat="1" ht="15">
      <c r="A228" s="59"/>
      <c r="B228" s="12"/>
      <c r="C228" s="57">
        <v>922</v>
      </c>
      <c r="D228" s="12" t="s">
        <v>770</v>
      </c>
      <c r="E228" s="121">
        <f t="shared" si="4"/>
        <v>439633.31</v>
      </c>
      <c r="F228" s="116">
        <f t="shared" si="4"/>
        <v>958807.57</v>
      </c>
      <c r="G228" s="73">
        <f>F228/E228*100</f>
        <v>218.09256673476355</v>
      </c>
      <c r="H228" s="121"/>
      <c r="I228" s="116"/>
      <c r="J228" s="73"/>
      <c r="K228" s="39"/>
    </row>
    <row r="229" spans="1:12" s="7" customFormat="1" ht="15">
      <c r="A229" s="59"/>
      <c r="B229" s="12"/>
      <c r="C229" s="57">
        <v>9221</v>
      </c>
      <c r="D229" s="9" t="s">
        <v>771</v>
      </c>
      <c r="E229" s="115">
        <v>439633.31</v>
      </c>
      <c r="F229" s="115">
        <v>958807.57</v>
      </c>
      <c r="G229" s="73">
        <f>F229/E229*100</f>
        <v>218.09256673476355</v>
      </c>
      <c r="H229" s="115"/>
      <c r="I229" s="115"/>
      <c r="J229" s="73"/>
      <c r="K229" s="40"/>
      <c r="L229" s="7" t="s">
        <v>777</v>
      </c>
    </row>
    <row r="230" spans="1:10" s="7" customFormat="1" ht="15">
      <c r="A230" s="59"/>
      <c r="B230" s="12"/>
      <c r="C230" s="57"/>
      <c r="D230" s="12"/>
      <c r="E230" s="9"/>
      <c r="F230" s="9"/>
      <c r="G230" s="9"/>
      <c r="H230" s="40"/>
      <c r="I230" s="40"/>
      <c r="J230" s="4"/>
    </row>
    <row r="231" spans="1:9" s="7" customFormat="1" ht="15">
      <c r="A231" s="59"/>
      <c r="B231" s="12"/>
      <c r="C231" s="57"/>
      <c r="D231" s="12"/>
      <c r="E231" s="12"/>
      <c r="F231" s="12"/>
      <c r="G231" s="12"/>
      <c r="H231" s="39"/>
      <c r="I231" s="39"/>
    </row>
    <row r="232" spans="1:9" s="4" customFormat="1" ht="14.25">
      <c r="A232" s="60"/>
      <c r="B232" s="16"/>
      <c r="C232" s="66"/>
      <c r="D232" s="16"/>
      <c r="E232" s="18" t="s">
        <v>387</v>
      </c>
      <c r="F232" s="16"/>
      <c r="G232" s="18"/>
      <c r="H232" s="39"/>
      <c r="I232" s="39"/>
    </row>
    <row r="233" spans="1:9" s="4" customFormat="1" ht="14.25">
      <c r="A233" s="60"/>
      <c r="B233" s="16"/>
      <c r="C233" s="66"/>
      <c r="D233" s="16"/>
      <c r="E233" s="18"/>
      <c r="F233" s="16"/>
      <c r="G233" s="18"/>
      <c r="H233" s="39"/>
      <c r="I233" s="39" t="s">
        <v>777</v>
      </c>
    </row>
    <row r="234" spans="1:10" s="2" customFormat="1" ht="15">
      <c r="A234" s="59"/>
      <c r="B234" s="12"/>
      <c r="C234" s="57"/>
      <c r="D234" s="12"/>
      <c r="E234" s="11" t="s">
        <v>522</v>
      </c>
      <c r="F234" s="12"/>
      <c r="G234" s="11"/>
      <c r="H234" s="39"/>
      <c r="I234" s="39"/>
      <c r="J234" s="2" t="s">
        <v>777</v>
      </c>
    </row>
    <row r="235" spans="1:9" s="2" customFormat="1" ht="15">
      <c r="A235" s="59"/>
      <c r="B235" s="12"/>
      <c r="C235" s="57"/>
      <c r="D235" s="12"/>
      <c r="E235" s="12"/>
      <c r="F235" s="12"/>
      <c r="G235" s="11"/>
      <c r="H235" s="39"/>
      <c r="I235" s="39"/>
    </row>
    <row r="236" s="129" customFormat="1" ht="15" customHeight="1">
      <c r="A236" s="129" t="s">
        <v>893</v>
      </c>
    </row>
    <row r="237" spans="1:11" ht="14.25">
      <c r="A237" s="59"/>
      <c r="B237" s="12"/>
      <c r="C237" s="57"/>
      <c r="D237" s="12"/>
      <c r="E237" s="34" t="s">
        <v>65</v>
      </c>
      <c r="F237" s="34" t="s">
        <v>760</v>
      </c>
      <c r="G237" s="13" t="s">
        <v>123</v>
      </c>
      <c r="H237" s="34"/>
      <c r="I237" s="34"/>
      <c r="J237" s="13"/>
      <c r="K237" s="111"/>
    </row>
    <row r="238" spans="1:11" ht="14.25">
      <c r="A238" s="59" t="s">
        <v>176</v>
      </c>
      <c r="B238" s="12" t="s">
        <v>855</v>
      </c>
      <c r="C238" s="57" t="s">
        <v>849</v>
      </c>
      <c r="D238" s="11" t="s">
        <v>183</v>
      </c>
      <c r="E238" s="34" t="s">
        <v>74</v>
      </c>
      <c r="F238" s="34" t="s">
        <v>151</v>
      </c>
      <c r="G238" s="120" t="s">
        <v>124</v>
      </c>
      <c r="H238" s="34"/>
      <c r="I238" s="34"/>
      <c r="J238" s="120"/>
      <c r="K238" s="73"/>
    </row>
    <row r="239" spans="1:9" ht="14.25">
      <c r="A239" s="59"/>
      <c r="B239" s="12"/>
      <c r="C239" s="57"/>
      <c r="D239" s="12"/>
      <c r="E239" s="71"/>
      <c r="F239" s="71"/>
      <c r="G239" s="1"/>
      <c r="H239" s="71"/>
      <c r="I239" s="71"/>
    </row>
    <row r="240" spans="1:12" ht="14.25">
      <c r="A240" s="59"/>
      <c r="B240" s="12"/>
      <c r="C240" s="57"/>
      <c r="D240" s="12"/>
      <c r="E240" s="38"/>
      <c r="F240" s="38"/>
      <c r="G240" s="92"/>
      <c r="H240" s="38"/>
      <c r="I240" s="38"/>
      <c r="J240" s="92"/>
      <c r="K240" s="38"/>
      <c r="L240" s="1" t="s">
        <v>777</v>
      </c>
    </row>
    <row r="241" spans="1:12" ht="14.25">
      <c r="A241" s="59"/>
      <c r="B241" s="108" t="s">
        <v>856</v>
      </c>
      <c r="C241" s="57"/>
      <c r="D241" s="12" t="s">
        <v>858</v>
      </c>
      <c r="E241" s="38">
        <f>E841+E785+E668+E610+E470+E435+E243+E335+E521+E731+E909</f>
        <v>12830000</v>
      </c>
      <c r="F241" s="38">
        <f>F841+F785+F668+F610+F470+F435+F243+F335+F521+F731+F909</f>
        <v>12733758.85</v>
      </c>
      <c r="G241" s="73">
        <f aca="true" t="shared" si="5" ref="G241:G304">F241/E241*100</f>
        <v>99.24987412314886</v>
      </c>
      <c r="H241" s="38"/>
      <c r="I241" s="38"/>
      <c r="J241" s="73"/>
      <c r="K241" s="112"/>
      <c r="L241" s="1" t="s">
        <v>777</v>
      </c>
    </row>
    <row r="242" spans="1:12" ht="14.25">
      <c r="A242" s="59"/>
      <c r="B242" s="12"/>
      <c r="C242" s="57"/>
      <c r="D242" s="12"/>
      <c r="E242" s="67"/>
      <c r="F242" s="67"/>
      <c r="G242" s="73"/>
      <c r="H242" s="67"/>
      <c r="I242" s="67"/>
      <c r="J242" s="73"/>
      <c r="K242" s="67"/>
      <c r="L242" s="1" t="s">
        <v>777</v>
      </c>
    </row>
    <row r="243" spans="1:12" ht="14.25">
      <c r="A243" s="59"/>
      <c r="B243" s="108" t="s">
        <v>857</v>
      </c>
      <c r="C243" s="57"/>
      <c r="D243" s="12" t="s">
        <v>429</v>
      </c>
      <c r="E243" s="67">
        <f>E246+E262</f>
        <v>278700</v>
      </c>
      <c r="F243" s="67">
        <f>F246+F262</f>
        <v>281856.27</v>
      </c>
      <c r="G243" s="73">
        <f t="shared" si="5"/>
        <v>101.13249730893435</v>
      </c>
      <c r="H243" s="67"/>
      <c r="I243" s="67"/>
      <c r="J243" s="73"/>
      <c r="K243" s="112"/>
      <c r="L243" s="1" t="s">
        <v>777</v>
      </c>
    </row>
    <row r="244" spans="1:12" ht="14.25">
      <c r="A244" s="59"/>
      <c r="B244" s="108"/>
      <c r="C244" s="57"/>
      <c r="D244" s="12" t="s">
        <v>861</v>
      </c>
      <c r="E244" s="67"/>
      <c r="F244" s="67"/>
      <c r="G244" s="73"/>
      <c r="H244" s="67"/>
      <c r="I244" s="67"/>
      <c r="J244" s="73"/>
      <c r="K244" s="67"/>
      <c r="L244" s="1" t="s">
        <v>777</v>
      </c>
    </row>
    <row r="245" spans="1:11" ht="14.25">
      <c r="A245" s="59"/>
      <c r="B245" s="108"/>
      <c r="C245" s="57"/>
      <c r="D245" s="12" t="s">
        <v>125</v>
      </c>
      <c r="E245" s="67"/>
      <c r="F245" s="67"/>
      <c r="G245" s="73"/>
      <c r="H245" s="67"/>
      <c r="I245" s="67"/>
      <c r="J245" s="73"/>
      <c r="K245" s="67"/>
    </row>
    <row r="246" spans="1:11" ht="14.25">
      <c r="A246" s="59"/>
      <c r="B246" s="108" t="s">
        <v>859</v>
      </c>
      <c r="C246" s="57"/>
      <c r="D246" s="35" t="s">
        <v>860</v>
      </c>
      <c r="E246" s="67">
        <f>E247</f>
        <v>225450</v>
      </c>
      <c r="F246" s="67">
        <f>F247</f>
        <v>228606.27000000002</v>
      </c>
      <c r="G246" s="73">
        <f t="shared" si="5"/>
        <v>101.39998669328011</v>
      </c>
      <c r="H246" s="67"/>
      <c r="I246" s="67"/>
      <c r="J246" s="73"/>
      <c r="K246" s="112"/>
    </row>
    <row r="247" spans="1:12" ht="14.25">
      <c r="A247" s="59"/>
      <c r="B247" s="108" t="s">
        <v>58</v>
      </c>
      <c r="C247" s="57"/>
      <c r="D247" s="35" t="s">
        <v>862</v>
      </c>
      <c r="E247" s="67">
        <f>E249+E257</f>
        <v>225450</v>
      </c>
      <c r="F247" s="67">
        <f>F249+F257</f>
        <v>228606.27000000002</v>
      </c>
      <c r="G247" s="73">
        <f t="shared" si="5"/>
        <v>101.39998669328011</v>
      </c>
      <c r="H247" s="67"/>
      <c r="I247" s="67"/>
      <c r="J247" s="73"/>
      <c r="K247" s="112"/>
      <c r="L247" s="1" t="s">
        <v>777</v>
      </c>
    </row>
    <row r="248" spans="1:11" ht="14.25">
      <c r="A248" s="59"/>
      <c r="B248" s="108"/>
      <c r="C248" s="57">
        <v>3</v>
      </c>
      <c r="D248" s="35" t="s">
        <v>908</v>
      </c>
      <c r="E248" s="67">
        <f>E249</f>
        <v>225450</v>
      </c>
      <c r="F248" s="67">
        <f>F249</f>
        <v>228606.27000000002</v>
      </c>
      <c r="G248" s="73">
        <f t="shared" si="5"/>
        <v>101.39998669328011</v>
      </c>
      <c r="H248" s="67"/>
      <c r="I248" s="67"/>
      <c r="J248" s="73"/>
      <c r="K248" s="112"/>
    </row>
    <row r="249" spans="1:11" ht="14.25">
      <c r="A249" s="59"/>
      <c r="B249" s="108"/>
      <c r="C249" s="100">
        <v>32</v>
      </c>
      <c r="D249" s="35" t="s">
        <v>173</v>
      </c>
      <c r="E249" s="67">
        <f>E250+E252</f>
        <v>225450</v>
      </c>
      <c r="F249" s="67">
        <f>F250+F252</f>
        <v>228606.27000000002</v>
      </c>
      <c r="G249" s="73">
        <f t="shared" si="5"/>
        <v>101.39998669328011</v>
      </c>
      <c r="H249" s="67"/>
      <c r="I249" s="67"/>
      <c r="J249" s="73"/>
      <c r="K249" s="112"/>
    </row>
    <row r="250" spans="1:11" ht="14.25">
      <c r="A250" s="59"/>
      <c r="B250" s="108"/>
      <c r="C250" s="100">
        <v>323</v>
      </c>
      <c r="D250" s="35" t="s">
        <v>222</v>
      </c>
      <c r="E250" s="67">
        <f>E251</f>
        <v>115000</v>
      </c>
      <c r="F250" s="67">
        <f>F251</f>
        <v>118180.2</v>
      </c>
      <c r="G250" s="73">
        <f t="shared" si="5"/>
        <v>102.76539130434783</v>
      </c>
      <c r="H250" s="67"/>
      <c r="I250" s="67"/>
      <c r="J250" s="73"/>
      <c r="K250" s="112"/>
    </row>
    <row r="251" spans="1:11" ht="14.25">
      <c r="A251" s="53" t="s">
        <v>527</v>
      </c>
      <c r="B251" s="108"/>
      <c r="C251" s="101">
        <v>3233</v>
      </c>
      <c r="D251" s="44" t="s">
        <v>229</v>
      </c>
      <c r="E251" s="68">
        <v>115000</v>
      </c>
      <c r="F251" s="68">
        <v>118180.2</v>
      </c>
      <c r="G251" s="73">
        <f t="shared" si="5"/>
        <v>102.76539130434783</v>
      </c>
      <c r="H251" s="68"/>
      <c r="I251" s="68"/>
      <c r="J251" s="73"/>
      <c r="K251" s="112"/>
    </row>
    <row r="252" spans="1:11" s="2" customFormat="1" ht="15">
      <c r="A252" s="59"/>
      <c r="B252" s="108"/>
      <c r="C252" s="100">
        <v>329</v>
      </c>
      <c r="D252" s="35" t="s">
        <v>298</v>
      </c>
      <c r="E252" s="67">
        <f>E253+E255+E254+E256</f>
        <v>110450</v>
      </c>
      <c r="F252" s="67">
        <f>F253+F255+F254+F256</f>
        <v>110426.07</v>
      </c>
      <c r="G252" s="73">
        <f t="shared" si="5"/>
        <v>99.97833408782255</v>
      </c>
      <c r="H252" s="67"/>
      <c r="I252" s="67"/>
      <c r="J252" s="73"/>
      <c r="K252" s="112"/>
    </row>
    <row r="253" spans="1:11" ht="14.25">
      <c r="A253" s="53" t="s">
        <v>189</v>
      </c>
      <c r="B253" s="108"/>
      <c r="C253" s="101">
        <v>3291</v>
      </c>
      <c r="D253" s="44" t="s">
        <v>431</v>
      </c>
      <c r="E253" s="68">
        <v>79050</v>
      </c>
      <c r="F253" s="68">
        <v>79050</v>
      </c>
      <c r="G253" s="73">
        <f t="shared" si="5"/>
        <v>100</v>
      </c>
      <c r="H253" s="68"/>
      <c r="I253" s="68"/>
      <c r="J253" s="73"/>
      <c r="K253" s="112"/>
    </row>
    <row r="254" spans="1:11" ht="14.25">
      <c r="A254" s="53" t="s">
        <v>759</v>
      </c>
      <c r="B254" s="108"/>
      <c r="C254" s="101">
        <v>3291</v>
      </c>
      <c r="D254" s="44" t="s">
        <v>721</v>
      </c>
      <c r="E254" s="68">
        <v>0</v>
      </c>
      <c r="F254" s="68">
        <v>0</v>
      </c>
      <c r="G254" s="73">
        <v>0</v>
      </c>
      <c r="H254" s="68"/>
      <c r="I254" s="68"/>
      <c r="J254" s="73"/>
      <c r="K254" s="112"/>
    </row>
    <row r="255" spans="1:11" ht="14.25">
      <c r="A255" s="53" t="s">
        <v>529</v>
      </c>
      <c r="B255" s="108"/>
      <c r="C255" s="101">
        <v>3293</v>
      </c>
      <c r="D255" s="44" t="s">
        <v>433</v>
      </c>
      <c r="E255" s="68">
        <v>26500</v>
      </c>
      <c r="F255" s="68">
        <v>26492.57</v>
      </c>
      <c r="G255" s="73">
        <f t="shared" si="5"/>
        <v>99.97196226415093</v>
      </c>
      <c r="H255" s="68"/>
      <c r="I255" s="68"/>
      <c r="J255" s="73"/>
      <c r="K255" s="112"/>
    </row>
    <row r="256" spans="1:12" ht="14.25">
      <c r="A256" s="53" t="s">
        <v>830</v>
      </c>
      <c r="B256" s="108"/>
      <c r="C256" s="101">
        <v>3299</v>
      </c>
      <c r="D256" s="44" t="s">
        <v>63</v>
      </c>
      <c r="E256" s="68">
        <v>4900</v>
      </c>
      <c r="F256" s="68">
        <v>4883.5</v>
      </c>
      <c r="G256" s="73">
        <f t="shared" si="5"/>
        <v>99.66326530612245</v>
      </c>
      <c r="H256" s="68"/>
      <c r="I256" s="68"/>
      <c r="J256" s="73"/>
      <c r="K256" s="112"/>
      <c r="L256" s="1" t="s">
        <v>777</v>
      </c>
    </row>
    <row r="257" spans="1:11" s="2" customFormat="1" ht="15">
      <c r="A257" s="59"/>
      <c r="B257" s="108"/>
      <c r="C257" s="100">
        <v>38</v>
      </c>
      <c r="D257" s="35" t="s">
        <v>396</v>
      </c>
      <c r="E257" s="67">
        <f>E258</f>
        <v>0</v>
      </c>
      <c r="F257" s="67">
        <f>F258</f>
        <v>0</v>
      </c>
      <c r="G257" s="73">
        <v>0</v>
      </c>
      <c r="H257" s="67"/>
      <c r="I257" s="67"/>
      <c r="J257" s="73"/>
      <c r="K257" s="112"/>
    </row>
    <row r="258" spans="1:11" s="2" customFormat="1" ht="15">
      <c r="A258" s="59"/>
      <c r="B258" s="108"/>
      <c r="C258" s="100">
        <v>381</v>
      </c>
      <c r="D258" s="35" t="s">
        <v>273</v>
      </c>
      <c r="E258" s="67">
        <f>E259</f>
        <v>0</v>
      </c>
      <c r="F258" s="67">
        <f>F259</f>
        <v>0</v>
      </c>
      <c r="G258" s="73">
        <v>0</v>
      </c>
      <c r="H258" s="67"/>
      <c r="I258" s="67"/>
      <c r="J258" s="73"/>
      <c r="K258" s="112"/>
    </row>
    <row r="259" spans="1:11" ht="14.25">
      <c r="A259" s="53" t="s">
        <v>193</v>
      </c>
      <c r="B259" s="108"/>
      <c r="C259" s="101">
        <v>3811</v>
      </c>
      <c r="D259" s="44" t="s">
        <v>434</v>
      </c>
      <c r="E259" s="68">
        <v>0</v>
      </c>
      <c r="F259" s="68">
        <v>0</v>
      </c>
      <c r="G259" s="73">
        <v>0</v>
      </c>
      <c r="H259" s="68"/>
      <c r="I259" s="68"/>
      <c r="J259" s="73"/>
      <c r="K259" s="112"/>
    </row>
    <row r="260" spans="2:11" ht="14.25">
      <c r="B260" s="108"/>
      <c r="C260" s="101"/>
      <c r="D260" s="35" t="s">
        <v>863</v>
      </c>
      <c r="E260" s="68" t="s">
        <v>777</v>
      </c>
      <c r="F260" s="68"/>
      <c r="G260" s="73">
        <v>0</v>
      </c>
      <c r="H260" s="68"/>
      <c r="I260" s="68"/>
      <c r="J260" s="73"/>
      <c r="K260" s="112"/>
    </row>
    <row r="261" spans="2:11" ht="14.25">
      <c r="B261" s="108"/>
      <c r="C261" s="101"/>
      <c r="D261" s="12" t="s">
        <v>125</v>
      </c>
      <c r="E261" s="68"/>
      <c r="F261" s="68"/>
      <c r="G261" s="73"/>
      <c r="H261" s="68"/>
      <c r="I261" s="68"/>
      <c r="J261" s="73"/>
      <c r="K261" s="112"/>
    </row>
    <row r="262" spans="1:11" s="2" customFormat="1" ht="15">
      <c r="A262" s="59"/>
      <c r="B262" s="108" t="s">
        <v>864</v>
      </c>
      <c r="C262" s="100"/>
      <c r="D262" s="35" t="s">
        <v>865</v>
      </c>
      <c r="E262" s="67">
        <f>SUM(E263+E268+E273+E278+E283+E288+E293+E298+E303+E308+E315+E320+E325+E330)</f>
        <v>53250</v>
      </c>
      <c r="F262" s="67">
        <f>SUM(F263+F268+F273+F278+F283+F288+F293+F298+F303+F308+F315+F320+F325+F330)</f>
        <v>53250</v>
      </c>
      <c r="G262" s="73">
        <f t="shared" si="5"/>
        <v>100</v>
      </c>
      <c r="H262" s="67"/>
      <c r="I262" s="67"/>
      <c r="J262" s="73"/>
      <c r="K262" s="112"/>
    </row>
    <row r="263" spans="1:11" s="2" customFormat="1" ht="15">
      <c r="A263" s="59"/>
      <c r="B263" s="108" t="s">
        <v>867</v>
      </c>
      <c r="C263" s="100"/>
      <c r="D263" s="35" t="s">
        <v>866</v>
      </c>
      <c r="E263" s="67">
        <f>E265</f>
        <v>10000</v>
      </c>
      <c r="F263" s="67">
        <f>F265</f>
        <v>10000</v>
      </c>
      <c r="G263" s="73">
        <f t="shared" si="5"/>
        <v>100</v>
      </c>
      <c r="H263" s="67"/>
      <c r="I263" s="67"/>
      <c r="J263" s="73"/>
      <c r="K263" s="112"/>
    </row>
    <row r="264" spans="1:11" s="2" customFormat="1" ht="15">
      <c r="A264" s="59"/>
      <c r="B264" s="108"/>
      <c r="C264" s="100">
        <v>3</v>
      </c>
      <c r="D264" s="35" t="s">
        <v>908</v>
      </c>
      <c r="E264" s="67">
        <f aca="true" t="shared" si="6" ref="E264:F266">E265</f>
        <v>10000</v>
      </c>
      <c r="F264" s="67">
        <f t="shared" si="6"/>
        <v>10000</v>
      </c>
      <c r="G264" s="73">
        <f t="shared" si="5"/>
        <v>100</v>
      </c>
      <c r="H264" s="67"/>
      <c r="I264" s="67"/>
      <c r="J264" s="73"/>
      <c r="K264" s="112"/>
    </row>
    <row r="265" spans="1:11" s="2" customFormat="1" ht="15">
      <c r="A265" s="59"/>
      <c r="B265" s="108"/>
      <c r="C265" s="100">
        <v>38</v>
      </c>
      <c r="D265" s="35" t="s">
        <v>396</v>
      </c>
      <c r="E265" s="67">
        <f t="shared" si="6"/>
        <v>10000</v>
      </c>
      <c r="F265" s="67">
        <f t="shared" si="6"/>
        <v>10000</v>
      </c>
      <c r="G265" s="73">
        <f t="shared" si="5"/>
        <v>100</v>
      </c>
      <c r="H265" s="67"/>
      <c r="I265" s="67"/>
      <c r="J265" s="73"/>
      <c r="K265" s="112"/>
    </row>
    <row r="266" spans="1:11" s="2" customFormat="1" ht="15">
      <c r="A266" s="59"/>
      <c r="B266" s="108"/>
      <c r="C266" s="100">
        <v>381</v>
      </c>
      <c r="D266" s="35" t="s">
        <v>273</v>
      </c>
      <c r="E266" s="67">
        <f t="shared" si="6"/>
        <v>10000</v>
      </c>
      <c r="F266" s="67">
        <f t="shared" si="6"/>
        <v>10000</v>
      </c>
      <c r="G266" s="73">
        <f t="shared" si="5"/>
        <v>100</v>
      </c>
      <c r="H266" s="67"/>
      <c r="I266" s="67"/>
      <c r="J266" s="73"/>
      <c r="K266" s="112"/>
    </row>
    <row r="267" spans="1:11" ht="14.25">
      <c r="A267" s="53" t="s">
        <v>196</v>
      </c>
      <c r="B267" s="108"/>
      <c r="C267" s="101">
        <v>3811</v>
      </c>
      <c r="D267" s="44" t="s">
        <v>172</v>
      </c>
      <c r="E267" s="68">
        <v>10000</v>
      </c>
      <c r="F267" s="68">
        <v>10000</v>
      </c>
      <c r="G267" s="73">
        <f t="shared" si="5"/>
        <v>100</v>
      </c>
      <c r="H267" s="68"/>
      <c r="I267" s="68"/>
      <c r="J267" s="73"/>
      <c r="K267" s="112"/>
    </row>
    <row r="268" spans="1:11" s="2" customFormat="1" ht="15">
      <c r="A268" s="59"/>
      <c r="B268" s="108" t="s">
        <v>869</v>
      </c>
      <c r="C268" s="100"/>
      <c r="D268" s="35" t="s">
        <v>868</v>
      </c>
      <c r="E268" s="67">
        <f>E270</f>
        <v>1000</v>
      </c>
      <c r="F268" s="67">
        <f>F270</f>
        <v>1000</v>
      </c>
      <c r="G268" s="73">
        <f t="shared" si="5"/>
        <v>100</v>
      </c>
      <c r="H268" s="67"/>
      <c r="I268" s="67"/>
      <c r="J268" s="73"/>
      <c r="K268" s="112"/>
    </row>
    <row r="269" spans="1:11" s="2" customFormat="1" ht="15">
      <c r="A269" s="59"/>
      <c r="B269" s="108"/>
      <c r="C269" s="100">
        <v>3</v>
      </c>
      <c r="D269" s="35" t="s">
        <v>908</v>
      </c>
      <c r="E269" s="67">
        <f aca="true" t="shared" si="7" ref="E269:F271">E270</f>
        <v>1000</v>
      </c>
      <c r="F269" s="67">
        <f t="shared" si="7"/>
        <v>1000</v>
      </c>
      <c r="G269" s="73">
        <f t="shared" si="5"/>
        <v>100</v>
      </c>
      <c r="H269" s="67"/>
      <c r="I269" s="67"/>
      <c r="J269" s="73"/>
      <c r="K269" s="112"/>
    </row>
    <row r="270" spans="1:11" s="2" customFormat="1" ht="15">
      <c r="A270" s="59"/>
      <c r="B270" s="108"/>
      <c r="C270" s="100">
        <v>38</v>
      </c>
      <c r="D270" s="35" t="s">
        <v>396</v>
      </c>
      <c r="E270" s="67">
        <f t="shared" si="7"/>
        <v>1000</v>
      </c>
      <c r="F270" s="67">
        <f t="shared" si="7"/>
        <v>1000</v>
      </c>
      <c r="G270" s="73">
        <f t="shared" si="5"/>
        <v>100</v>
      </c>
      <c r="H270" s="67"/>
      <c r="I270" s="67"/>
      <c r="J270" s="73"/>
      <c r="K270" s="112"/>
    </row>
    <row r="271" spans="1:11" s="2" customFormat="1" ht="15">
      <c r="A271" s="59"/>
      <c r="B271" s="108"/>
      <c r="C271" s="100">
        <v>381</v>
      </c>
      <c r="D271" s="35" t="s">
        <v>273</v>
      </c>
      <c r="E271" s="67">
        <f t="shared" si="7"/>
        <v>1000</v>
      </c>
      <c r="F271" s="67">
        <f t="shared" si="7"/>
        <v>1000</v>
      </c>
      <c r="G271" s="73">
        <f t="shared" si="5"/>
        <v>100</v>
      </c>
      <c r="H271" s="67"/>
      <c r="I271" s="67"/>
      <c r="J271" s="73"/>
      <c r="K271" s="112"/>
    </row>
    <row r="272" spans="1:11" ht="14.25">
      <c r="A272" s="53" t="s">
        <v>530</v>
      </c>
      <c r="B272" s="108"/>
      <c r="C272" s="101">
        <v>3811</v>
      </c>
      <c r="D272" s="44" t="s">
        <v>172</v>
      </c>
      <c r="E272" s="68">
        <v>1000</v>
      </c>
      <c r="F272" s="68">
        <v>1000</v>
      </c>
      <c r="G272" s="73">
        <f t="shared" si="5"/>
        <v>100</v>
      </c>
      <c r="H272" s="68"/>
      <c r="I272" s="68"/>
      <c r="J272" s="73"/>
      <c r="K272" s="112"/>
    </row>
    <row r="273" spans="1:11" s="2" customFormat="1" ht="15">
      <c r="A273" s="59"/>
      <c r="B273" s="108" t="s">
        <v>871</v>
      </c>
      <c r="C273" s="100"/>
      <c r="D273" s="35" t="s">
        <v>870</v>
      </c>
      <c r="E273" s="67">
        <f>E275</f>
        <v>3000</v>
      </c>
      <c r="F273" s="67">
        <f>F275</f>
        <v>3000</v>
      </c>
      <c r="G273" s="73">
        <f t="shared" si="5"/>
        <v>100</v>
      </c>
      <c r="H273" s="67"/>
      <c r="I273" s="67"/>
      <c r="J273" s="73"/>
      <c r="K273" s="112"/>
    </row>
    <row r="274" spans="1:11" s="2" customFormat="1" ht="15">
      <c r="A274" s="59"/>
      <c r="B274" s="108"/>
      <c r="C274" s="100">
        <v>3</v>
      </c>
      <c r="D274" s="35" t="s">
        <v>908</v>
      </c>
      <c r="E274" s="67">
        <f aca="true" t="shared" si="8" ref="E274:F276">E275</f>
        <v>3000</v>
      </c>
      <c r="F274" s="67">
        <f t="shared" si="8"/>
        <v>3000</v>
      </c>
      <c r="G274" s="73">
        <f t="shared" si="5"/>
        <v>100</v>
      </c>
      <c r="H274" s="67"/>
      <c r="I274" s="67"/>
      <c r="J274" s="73"/>
      <c r="K274" s="112"/>
    </row>
    <row r="275" spans="1:11" s="2" customFormat="1" ht="15">
      <c r="A275" s="59"/>
      <c r="B275" s="108"/>
      <c r="C275" s="100">
        <v>38</v>
      </c>
      <c r="D275" s="35" t="s">
        <v>396</v>
      </c>
      <c r="E275" s="67">
        <f t="shared" si="8"/>
        <v>3000</v>
      </c>
      <c r="F275" s="67">
        <f t="shared" si="8"/>
        <v>3000</v>
      </c>
      <c r="G275" s="73">
        <f t="shared" si="5"/>
        <v>100</v>
      </c>
      <c r="H275" s="67"/>
      <c r="I275" s="67"/>
      <c r="J275" s="73"/>
      <c r="K275" s="112"/>
    </row>
    <row r="276" spans="1:11" s="2" customFormat="1" ht="15">
      <c r="A276" s="59"/>
      <c r="B276" s="108"/>
      <c r="C276" s="100">
        <v>381</v>
      </c>
      <c r="D276" s="35" t="s">
        <v>273</v>
      </c>
      <c r="E276" s="67">
        <f t="shared" si="8"/>
        <v>3000</v>
      </c>
      <c r="F276" s="67">
        <f t="shared" si="8"/>
        <v>3000</v>
      </c>
      <c r="G276" s="73">
        <f t="shared" si="5"/>
        <v>100</v>
      </c>
      <c r="H276" s="67"/>
      <c r="I276" s="67"/>
      <c r="J276" s="73"/>
      <c r="K276" s="112"/>
    </row>
    <row r="277" spans="1:11" ht="14.25">
      <c r="A277" s="53" t="s">
        <v>199</v>
      </c>
      <c r="B277" s="108"/>
      <c r="C277" s="101">
        <v>3811</v>
      </c>
      <c r="D277" s="44" t="s">
        <v>172</v>
      </c>
      <c r="E277" s="68">
        <v>3000</v>
      </c>
      <c r="F277" s="68">
        <v>3000</v>
      </c>
      <c r="G277" s="73">
        <f t="shared" si="5"/>
        <v>100</v>
      </c>
      <c r="H277" s="68"/>
      <c r="I277" s="68"/>
      <c r="J277" s="73"/>
      <c r="K277" s="112"/>
    </row>
    <row r="278" spans="1:11" s="2" customFormat="1" ht="15">
      <c r="A278" s="59"/>
      <c r="B278" s="108" t="s">
        <v>873</v>
      </c>
      <c r="C278" s="100"/>
      <c r="D278" s="35" t="s">
        <v>872</v>
      </c>
      <c r="E278" s="67">
        <f>E280</f>
        <v>1000</v>
      </c>
      <c r="F278" s="67">
        <f>F280</f>
        <v>1000</v>
      </c>
      <c r="G278" s="73">
        <f t="shared" si="5"/>
        <v>100</v>
      </c>
      <c r="H278" s="67"/>
      <c r="I278" s="67"/>
      <c r="J278" s="73"/>
      <c r="K278" s="112"/>
    </row>
    <row r="279" spans="1:11" s="2" customFormat="1" ht="15">
      <c r="A279" s="59"/>
      <c r="B279" s="108"/>
      <c r="C279" s="100">
        <v>3</v>
      </c>
      <c r="D279" s="35" t="s">
        <v>908</v>
      </c>
      <c r="E279" s="67">
        <f aca="true" t="shared" si="9" ref="E279:F281">E280</f>
        <v>1000</v>
      </c>
      <c r="F279" s="67">
        <f t="shared" si="9"/>
        <v>1000</v>
      </c>
      <c r="G279" s="73">
        <f t="shared" si="5"/>
        <v>100</v>
      </c>
      <c r="H279" s="67"/>
      <c r="I279" s="67"/>
      <c r="J279" s="73"/>
      <c r="K279" s="112"/>
    </row>
    <row r="280" spans="1:11" s="2" customFormat="1" ht="15">
      <c r="A280" s="59"/>
      <c r="B280" s="108"/>
      <c r="C280" s="100">
        <v>38</v>
      </c>
      <c r="D280" s="35" t="s">
        <v>396</v>
      </c>
      <c r="E280" s="67">
        <f t="shared" si="9"/>
        <v>1000</v>
      </c>
      <c r="F280" s="67">
        <f t="shared" si="9"/>
        <v>1000</v>
      </c>
      <c r="G280" s="73">
        <f t="shared" si="5"/>
        <v>100</v>
      </c>
      <c r="H280" s="67"/>
      <c r="I280" s="67"/>
      <c r="J280" s="73"/>
      <c r="K280" s="112"/>
    </row>
    <row r="281" spans="1:11" s="2" customFormat="1" ht="15">
      <c r="A281" s="59"/>
      <c r="B281" s="108"/>
      <c r="C281" s="100">
        <v>381</v>
      </c>
      <c r="D281" s="35" t="s">
        <v>273</v>
      </c>
      <c r="E281" s="67">
        <f t="shared" si="9"/>
        <v>1000</v>
      </c>
      <c r="F281" s="67">
        <f t="shared" si="9"/>
        <v>1000</v>
      </c>
      <c r="G281" s="73">
        <f t="shared" si="5"/>
        <v>100</v>
      </c>
      <c r="H281" s="67"/>
      <c r="I281" s="67"/>
      <c r="J281" s="73"/>
      <c r="K281" s="112"/>
    </row>
    <row r="282" spans="1:11" ht="14.25">
      <c r="A282" s="53" t="s">
        <v>200</v>
      </c>
      <c r="B282" s="108"/>
      <c r="C282" s="101">
        <v>3811</v>
      </c>
      <c r="D282" s="44" t="s">
        <v>172</v>
      </c>
      <c r="E282" s="68">
        <v>1000</v>
      </c>
      <c r="F282" s="68">
        <v>1000</v>
      </c>
      <c r="G282" s="73">
        <f t="shared" si="5"/>
        <v>100</v>
      </c>
      <c r="H282" s="68"/>
      <c r="I282" s="68"/>
      <c r="J282" s="73"/>
      <c r="K282" s="112"/>
    </row>
    <row r="283" spans="1:11" s="2" customFormat="1" ht="15">
      <c r="A283" s="59"/>
      <c r="B283" s="108" t="s">
        <v>59</v>
      </c>
      <c r="C283" s="100"/>
      <c r="D283" s="35" t="s">
        <v>874</v>
      </c>
      <c r="E283" s="67">
        <f>E285</f>
        <v>1000</v>
      </c>
      <c r="F283" s="67">
        <f>F285</f>
        <v>1000</v>
      </c>
      <c r="G283" s="73">
        <f t="shared" si="5"/>
        <v>100</v>
      </c>
      <c r="H283" s="67"/>
      <c r="I283" s="67"/>
      <c r="J283" s="73"/>
      <c r="K283" s="112"/>
    </row>
    <row r="284" spans="1:11" s="2" customFormat="1" ht="15">
      <c r="A284" s="59"/>
      <c r="B284" s="108"/>
      <c r="C284" s="100">
        <v>3</v>
      </c>
      <c r="D284" s="35" t="s">
        <v>908</v>
      </c>
      <c r="E284" s="67">
        <f aca="true" t="shared" si="10" ref="E284:F286">E285</f>
        <v>1000</v>
      </c>
      <c r="F284" s="67">
        <f t="shared" si="10"/>
        <v>1000</v>
      </c>
      <c r="G284" s="73">
        <f t="shared" si="5"/>
        <v>100</v>
      </c>
      <c r="H284" s="67"/>
      <c r="I284" s="67"/>
      <c r="J284" s="73"/>
      <c r="K284" s="112"/>
    </row>
    <row r="285" spans="1:11" s="2" customFormat="1" ht="15">
      <c r="A285" s="59"/>
      <c r="B285" s="108"/>
      <c r="C285" s="100">
        <v>38</v>
      </c>
      <c r="D285" s="35" t="s">
        <v>396</v>
      </c>
      <c r="E285" s="67">
        <f t="shared" si="10"/>
        <v>1000</v>
      </c>
      <c r="F285" s="67">
        <f t="shared" si="10"/>
        <v>1000</v>
      </c>
      <c r="G285" s="73">
        <f t="shared" si="5"/>
        <v>100</v>
      </c>
      <c r="H285" s="67"/>
      <c r="I285" s="67"/>
      <c r="J285" s="73"/>
      <c r="K285" s="112"/>
    </row>
    <row r="286" spans="1:11" s="2" customFormat="1" ht="15">
      <c r="A286" s="59"/>
      <c r="B286" s="108"/>
      <c r="C286" s="100">
        <v>381</v>
      </c>
      <c r="D286" s="35" t="s">
        <v>273</v>
      </c>
      <c r="E286" s="67">
        <f t="shared" si="10"/>
        <v>1000</v>
      </c>
      <c r="F286" s="67">
        <f t="shared" si="10"/>
        <v>1000</v>
      </c>
      <c r="G286" s="73">
        <f t="shared" si="5"/>
        <v>100</v>
      </c>
      <c r="H286" s="67"/>
      <c r="I286" s="67"/>
      <c r="J286" s="73"/>
      <c r="K286" s="112"/>
    </row>
    <row r="287" spans="1:11" ht="14.25">
      <c r="A287" s="53" t="s">
        <v>202</v>
      </c>
      <c r="B287" s="108"/>
      <c r="C287" s="101">
        <v>3811</v>
      </c>
      <c r="D287" s="44" t="s">
        <v>172</v>
      </c>
      <c r="E287" s="68">
        <v>1000</v>
      </c>
      <c r="F287" s="68">
        <v>1000</v>
      </c>
      <c r="G287" s="73">
        <f t="shared" si="5"/>
        <v>100</v>
      </c>
      <c r="H287" s="68"/>
      <c r="I287" s="68"/>
      <c r="J287" s="73"/>
      <c r="K287" s="112"/>
    </row>
    <row r="288" spans="1:11" s="2" customFormat="1" ht="15">
      <c r="A288" s="59"/>
      <c r="B288" s="108" t="s">
        <v>876</v>
      </c>
      <c r="C288" s="100"/>
      <c r="D288" s="35" t="s">
        <v>875</v>
      </c>
      <c r="E288" s="67">
        <f>E290</f>
        <v>2250</v>
      </c>
      <c r="F288" s="67">
        <f>F290</f>
        <v>2250</v>
      </c>
      <c r="G288" s="73">
        <f t="shared" si="5"/>
        <v>100</v>
      </c>
      <c r="H288" s="67"/>
      <c r="I288" s="67"/>
      <c r="J288" s="73"/>
      <c r="K288" s="112"/>
    </row>
    <row r="289" spans="1:11" s="2" customFormat="1" ht="15">
      <c r="A289" s="59"/>
      <c r="B289" s="108"/>
      <c r="C289" s="100">
        <v>3</v>
      </c>
      <c r="D289" s="35" t="s">
        <v>908</v>
      </c>
      <c r="E289" s="67">
        <f aca="true" t="shared" si="11" ref="E289:F291">E290</f>
        <v>2250</v>
      </c>
      <c r="F289" s="67">
        <f t="shared" si="11"/>
        <v>2250</v>
      </c>
      <c r="G289" s="73">
        <f t="shared" si="5"/>
        <v>100</v>
      </c>
      <c r="H289" s="67"/>
      <c r="I289" s="67"/>
      <c r="J289" s="73"/>
      <c r="K289" s="112"/>
    </row>
    <row r="290" spans="1:11" s="2" customFormat="1" ht="15">
      <c r="A290" s="59"/>
      <c r="B290" s="108"/>
      <c r="C290" s="100">
        <v>38</v>
      </c>
      <c r="D290" s="35" t="s">
        <v>396</v>
      </c>
      <c r="E290" s="67">
        <f t="shared" si="11"/>
        <v>2250</v>
      </c>
      <c r="F290" s="67">
        <f t="shared" si="11"/>
        <v>2250</v>
      </c>
      <c r="G290" s="73">
        <f t="shared" si="5"/>
        <v>100</v>
      </c>
      <c r="H290" s="67"/>
      <c r="I290" s="67"/>
      <c r="J290" s="73"/>
      <c r="K290" s="112"/>
    </row>
    <row r="291" spans="1:11" s="2" customFormat="1" ht="15">
      <c r="A291" s="59"/>
      <c r="B291" s="108"/>
      <c r="C291" s="100">
        <v>381</v>
      </c>
      <c r="D291" s="35" t="s">
        <v>273</v>
      </c>
      <c r="E291" s="67">
        <f t="shared" si="11"/>
        <v>2250</v>
      </c>
      <c r="F291" s="67">
        <f t="shared" si="11"/>
        <v>2250</v>
      </c>
      <c r="G291" s="73">
        <f t="shared" si="5"/>
        <v>100</v>
      </c>
      <c r="H291" s="67"/>
      <c r="I291" s="67"/>
      <c r="J291" s="73"/>
      <c r="K291" s="112"/>
    </row>
    <row r="292" spans="1:11" ht="14.25">
      <c r="A292" s="53" t="s">
        <v>213</v>
      </c>
      <c r="B292" s="108"/>
      <c r="C292" s="101">
        <v>3811</v>
      </c>
      <c r="D292" s="44" t="s">
        <v>172</v>
      </c>
      <c r="E292" s="68">
        <v>2250</v>
      </c>
      <c r="F292" s="68">
        <v>2250</v>
      </c>
      <c r="G292" s="73">
        <f t="shared" si="5"/>
        <v>100</v>
      </c>
      <c r="H292" s="68"/>
      <c r="I292" s="68"/>
      <c r="J292" s="73"/>
      <c r="K292" s="112"/>
    </row>
    <row r="293" spans="1:11" s="2" customFormat="1" ht="15">
      <c r="A293" s="59"/>
      <c r="B293" s="108" t="s">
        <v>878</v>
      </c>
      <c r="C293" s="100"/>
      <c r="D293" s="35" t="s">
        <v>877</v>
      </c>
      <c r="E293" s="67">
        <f>E295</f>
        <v>500</v>
      </c>
      <c r="F293" s="67">
        <f>F295</f>
        <v>500</v>
      </c>
      <c r="G293" s="73">
        <f t="shared" si="5"/>
        <v>100</v>
      </c>
      <c r="H293" s="67"/>
      <c r="I293" s="67"/>
      <c r="J293" s="73"/>
      <c r="K293" s="112"/>
    </row>
    <row r="294" spans="1:11" s="2" customFormat="1" ht="15">
      <c r="A294" s="59"/>
      <c r="B294" s="108"/>
      <c r="C294" s="100">
        <v>3</v>
      </c>
      <c r="D294" s="35" t="s">
        <v>908</v>
      </c>
      <c r="E294" s="67">
        <f aca="true" t="shared" si="12" ref="E294:F296">E295</f>
        <v>500</v>
      </c>
      <c r="F294" s="67">
        <f t="shared" si="12"/>
        <v>500</v>
      </c>
      <c r="G294" s="73">
        <f t="shared" si="5"/>
        <v>100</v>
      </c>
      <c r="H294" s="67"/>
      <c r="I294" s="67"/>
      <c r="J294" s="73"/>
      <c r="K294" s="112"/>
    </row>
    <row r="295" spans="1:11" s="2" customFormat="1" ht="15">
      <c r="A295" s="59"/>
      <c r="B295" s="108"/>
      <c r="C295" s="100">
        <v>38</v>
      </c>
      <c r="D295" s="35" t="s">
        <v>396</v>
      </c>
      <c r="E295" s="67">
        <f t="shared" si="12"/>
        <v>500</v>
      </c>
      <c r="F295" s="67">
        <f t="shared" si="12"/>
        <v>500</v>
      </c>
      <c r="G295" s="73">
        <f t="shared" si="5"/>
        <v>100</v>
      </c>
      <c r="H295" s="67"/>
      <c r="I295" s="67"/>
      <c r="J295" s="73"/>
      <c r="K295" s="112"/>
    </row>
    <row r="296" spans="1:11" s="2" customFormat="1" ht="15">
      <c r="A296" s="59"/>
      <c r="B296" s="108"/>
      <c r="C296" s="100">
        <v>381</v>
      </c>
      <c r="D296" s="35" t="s">
        <v>273</v>
      </c>
      <c r="E296" s="67">
        <f t="shared" si="12"/>
        <v>500</v>
      </c>
      <c r="F296" s="67">
        <f t="shared" si="12"/>
        <v>500</v>
      </c>
      <c r="G296" s="73">
        <f t="shared" si="5"/>
        <v>100</v>
      </c>
      <c r="H296" s="67"/>
      <c r="I296" s="67"/>
      <c r="J296" s="73"/>
      <c r="K296" s="112"/>
    </row>
    <row r="297" spans="1:11" ht="14.25">
      <c r="A297" s="53" t="s">
        <v>221</v>
      </c>
      <c r="B297" s="108"/>
      <c r="C297" s="101">
        <v>3811</v>
      </c>
      <c r="D297" s="44" t="s">
        <v>172</v>
      </c>
      <c r="E297" s="68">
        <v>500</v>
      </c>
      <c r="F297" s="68">
        <v>500</v>
      </c>
      <c r="G297" s="73">
        <f t="shared" si="5"/>
        <v>100</v>
      </c>
      <c r="H297" s="68"/>
      <c r="I297" s="68"/>
      <c r="J297" s="73"/>
      <c r="K297" s="112"/>
    </row>
    <row r="298" spans="2:11" ht="14.25">
      <c r="B298" s="108" t="s">
        <v>880</v>
      </c>
      <c r="C298" s="100"/>
      <c r="D298" s="35" t="s">
        <v>879</v>
      </c>
      <c r="E298" s="67">
        <f>E300</f>
        <v>1000</v>
      </c>
      <c r="F298" s="67">
        <f>F300</f>
        <v>1000</v>
      </c>
      <c r="G298" s="73">
        <f t="shared" si="5"/>
        <v>100</v>
      </c>
      <c r="H298" s="67"/>
      <c r="I298" s="67"/>
      <c r="J298" s="73"/>
      <c r="K298" s="112"/>
    </row>
    <row r="299" spans="2:11" ht="14.25">
      <c r="B299" s="108"/>
      <c r="C299" s="100">
        <v>3</v>
      </c>
      <c r="D299" s="35" t="s">
        <v>908</v>
      </c>
      <c r="E299" s="67">
        <f aca="true" t="shared" si="13" ref="E299:F301">E300</f>
        <v>1000</v>
      </c>
      <c r="F299" s="67">
        <f t="shared" si="13"/>
        <v>1000</v>
      </c>
      <c r="G299" s="73">
        <f t="shared" si="5"/>
        <v>100</v>
      </c>
      <c r="H299" s="67"/>
      <c r="I299" s="67"/>
      <c r="J299" s="73"/>
      <c r="K299" s="112"/>
    </row>
    <row r="300" spans="2:11" ht="14.25">
      <c r="B300" s="108"/>
      <c r="C300" s="100">
        <v>38</v>
      </c>
      <c r="D300" s="35" t="s">
        <v>396</v>
      </c>
      <c r="E300" s="67">
        <f t="shared" si="13"/>
        <v>1000</v>
      </c>
      <c r="F300" s="67">
        <f t="shared" si="13"/>
        <v>1000</v>
      </c>
      <c r="G300" s="73">
        <f t="shared" si="5"/>
        <v>100</v>
      </c>
      <c r="H300" s="67"/>
      <c r="I300" s="67"/>
      <c r="J300" s="73"/>
      <c r="K300" s="112"/>
    </row>
    <row r="301" spans="2:11" ht="14.25">
      <c r="B301" s="108"/>
      <c r="C301" s="100">
        <v>381</v>
      </c>
      <c r="D301" s="35" t="s">
        <v>273</v>
      </c>
      <c r="E301" s="67">
        <f t="shared" si="13"/>
        <v>1000</v>
      </c>
      <c r="F301" s="67">
        <f t="shared" si="13"/>
        <v>1000</v>
      </c>
      <c r="G301" s="73">
        <f t="shared" si="5"/>
        <v>100</v>
      </c>
      <c r="H301" s="67"/>
      <c r="I301" s="67"/>
      <c r="J301" s="73"/>
      <c r="K301" s="112"/>
    </row>
    <row r="302" spans="1:11" ht="14.25">
      <c r="A302" s="53" t="s">
        <v>694</v>
      </c>
      <c r="B302" s="108"/>
      <c r="C302" s="101">
        <v>3811</v>
      </c>
      <c r="D302" s="44" t="s">
        <v>172</v>
      </c>
      <c r="E302" s="68">
        <v>1000</v>
      </c>
      <c r="F302" s="68">
        <v>1000</v>
      </c>
      <c r="G302" s="73">
        <f t="shared" si="5"/>
        <v>100</v>
      </c>
      <c r="H302" s="68"/>
      <c r="I302" s="68"/>
      <c r="J302" s="73"/>
      <c r="K302" s="112"/>
    </row>
    <row r="303" spans="2:11" ht="14.25">
      <c r="B303" s="108" t="s">
        <v>882</v>
      </c>
      <c r="C303" s="100"/>
      <c r="D303" s="35" t="s">
        <v>881</v>
      </c>
      <c r="E303" s="67">
        <f>E305</f>
        <v>20000</v>
      </c>
      <c r="F303" s="67">
        <f>F305</f>
        <v>20000</v>
      </c>
      <c r="G303" s="73">
        <f t="shared" si="5"/>
        <v>100</v>
      </c>
      <c r="H303" s="67"/>
      <c r="I303" s="67"/>
      <c r="J303" s="73"/>
      <c r="K303" s="112"/>
    </row>
    <row r="304" spans="2:11" ht="14.25">
      <c r="B304" s="108"/>
      <c r="C304" s="100">
        <v>3</v>
      </c>
      <c r="D304" s="35" t="s">
        <v>908</v>
      </c>
      <c r="E304" s="67">
        <f aca="true" t="shared" si="14" ref="E304:F306">E305</f>
        <v>20000</v>
      </c>
      <c r="F304" s="67">
        <f t="shared" si="14"/>
        <v>20000</v>
      </c>
      <c r="G304" s="73">
        <f t="shared" si="5"/>
        <v>100</v>
      </c>
      <c r="H304" s="67"/>
      <c r="I304" s="67"/>
      <c r="J304" s="73"/>
      <c r="K304" s="112"/>
    </row>
    <row r="305" spans="2:11" ht="14.25">
      <c r="B305" s="108"/>
      <c r="C305" s="100">
        <v>38</v>
      </c>
      <c r="D305" s="35" t="s">
        <v>396</v>
      </c>
      <c r="E305" s="67">
        <f t="shared" si="14"/>
        <v>20000</v>
      </c>
      <c r="F305" s="67">
        <f t="shared" si="14"/>
        <v>20000</v>
      </c>
      <c r="G305" s="73">
        <f aca="true" t="shared" si="15" ref="G305:G368">F305/E305*100</f>
        <v>100</v>
      </c>
      <c r="H305" s="67"/>
      <c r="I305" s="67"/>
      <c r="J305" s="73"/>
      <c r="K305" s="112"/>
    </row>
    <row r="306" spans="2:11" ht="14.25">
      <c r="B306" s="108"/>
      <c r="C306" s="100">
        <v>381</v>
      </c>
      <c r="D306" s="35" t="s">
        <v>273</v>
      </c>
      <c r="E306" s="67">
        <f t="shared" si="14"/>
        <v>20000</v>
      </c>
      <c r="F306" s="67">
        <f t="shared" si="14"/>
        <v>20000</v>
      </c>
      <c r="G306" s="73">
        <f t="shared" si="15"/>
        <v>100</v>
      </c>
      <c r="H306" s="67"/>
      <c r="I306" s="67"/>
      <c r="J306" s="73"/>
      <c r="K306" s="112"/>
    </row>
    <row r="307" spans="1:11" ht="14.25">
      <c r="A307" s="53" t="s">
        <v>740</v>
      </c>
      <c r="B307" s="108"/>
      <c r="C307" s="101">
        <v>3811</v>
      </c>
      <c r="D307" s="44" t="s">
        <v>172</v>
      </c>
      <c r="E307" s="68">
        <v>20000</v>
      </c>
      <c r="F307" s="68">
        <v>20000</v>
      </c>
      <c r="G307" s="73">
        <f t="shared" si="15"/>
        <v>100</v>
      </c>
      <c r="H307" s="68"/>
      <c r="I307" s="68"/>
      <c r="J307" s="73"/>
      <c r="K307" s="112"/>
    </row>
    <row r="308" spans="2:11" ht="14.25">
      <c r="B308" s="108" t="s">
        <v>884</v>
      </c>
      <c r="C308" s="100"/>
      <c r="D308" s="35" t="s">
        <v>883</v>
      </c>
      <c r="E308" s="67">
        <f>E310</f>
        <v>8000</v>
      </c>
      <c r="F308" s="67">
        <f>F310</f>
        <v>8000</v>
      </c>
      <c r="G308" s="73">
        <f t="shared" si="15"/>
        <v>100</v>
      </c>
      <c r="H308" s="67"/>
      <c r="I308" s="67"/>
      <c r="J308" s="73"/>
      <c r="K308" s="112"/>
    </row>
    <row r="309" spans="2:11" ht="14.25">
      <c r="B309" s="108"/>
      <c r="C309" s="100">
        <v>3</v>
      </c>
      <c r="D309" s="35" t="s">
        <v>908</v>
      </c>
      <c r="E309" s="67">
        <f aca="true" t="shared" si="16" ref="E309:F311">E310</f>
        <v>8000</v>
      </c>
      <c r="F309" s="67">
        <f t="shared" si="16"/>
        <v>8000</v>
      </c>
      <c r="G309" s="73">
        <f t="shared" si="15"/>
        <v>100</v>
      </c>
      <c r="H309" s="67"/>
      <c r="I309" s="67"/>
      <c r="J309" s="73"/>
      <c r="K309" s="112"/>
    </row>
    <row r="310" spans="2:11" ht="14.25">
      <c r="B310" s="108"/>
      <c r="C310" s="100">
        <v>38</v>
      </c>
      <c r="D310" s="35" t="s">
        <v>396</v>
      </c>
      <c r="E310" s="67">
        <f t="shared" si="16"/>
        <v>8000</v>
      </c>
      <c r="F310" s="67">
        <f t="shared" si="16"/>
        <v>8000</v>
      </c>
      <c r="G310" s="73">
        <f t="shared" si="15"/>
        <v>100</v>
      </c>
      <c r="H310" s="67"/>
      <c r="I310" s="67"/>
      <c r="J310" s="73"/>
      <c r="K310" s="112"/>
    </row>
    <row r="311" spans="2:11" ht="14.25">
      <c r="B311" s="108"/>
      <c r="C311" s="100">
        <v>381</v>
      </c>
      <c r="D311" s="35" t="s">
        <v>273</v>
      </c>
      <c r="E311" s="67">
        <f t="shared" si="16"/>
        <v>8000</v>
      </c>
      <c r="F311" s="67">
        <f t="shared" si="16"/>
        <v>8000</v>
      </c>
      <c r="G311" s="73">
        <f t="shared" si="15"/>
        <v>100</v>
      </c>
      <c r="H311" s="67"/>
      <c r="I311" s="67"/>
      <c r="J311" s="73"/>
      <c r="K311" s="112"/>
    </row>
    <row r="312" spans="1:11" ht="14.25">
      <c r="A312" s="53" t="s">
        <v>775</v>
      </c>
      <c r="B312" s="108"/>
      <c r="C312" s="101">
        <v>3811</v>
      </c>
      <c r="D312" s="44" t="s">
        <v>172</v>
      </c>
      <c r="E312" s="68">
        <v>8000</v>
      </c>
      <c r="F312" s="68">
        <v>8000</v>
      </c>
      <c r="G312" s="73">
        <f t="shared" si="15"/>
        <v>100</v>
      </c>
      <c r="H312" s="68"/>
      <c r="I312" s="68"/>
      <c r="J312" s="73"/>
      <c r="K312" s="112"/>
    </row>
    <row r="313" spans="2:11" ht="14.25">
      <c r="B313" s="108" t="s">
        <v>886</v>
      </c>
      <c r="C313" s="107"/>
      <c r="D313" s="89" t="s">
        <v>885</v>
      </c>
      <c r="E313" s="67">
        <f aca="true" t="shared" si="17" ref="E313:F316">E314</f>
        <v>1500</v>
      </c>
      <c r="F313" s="67">
        <f t="shared" si="17"/>
        <v>1500</v>
      </c>
      <c r="G313" s="73">
        <f t="shared" si="15"/>
        <v>100</v>
      </c>
      <c r="H313" s="67"/>
      <c r="I313" s="67"/>
      <c r="J313" s="73"/>
      <c r="K313" s="112"/>
    </row>
    <row r="314" spans="2:11" ht="14.25">
      <c r="B314" s="108"/>
      <c r="C314" s="107">
        <v>3</v>
      </c>
      <c r="D314" s="89" t="s">
        <v>908</v>
      </c>
      <c r="E314" s="67">
        <f t="shared" si="17"/>
        <v>1500</v>
      </c>
      <c r="F314" s="67">
        <f t="shared" si="17"/>
        <v>1500</v>
      </c>
      <c r="G314" s="73">
        <f t="shared" si="15"/>
        <v>100</v>
      </c>
      <c r="H314" s="67"/>
      <c r="I314" s="67"/>
      <c r="J314" s="73"/>
      <c r="K314" s="112"/>
    </row>
    <row r="315" spans="2:11" ht="14.25">
      <c r="B315" s="108"/>
      <c r="C315" s="107">
        <v>38</v>
      </c>
      <c r="D315" s="89" t="s">
        <v>397</v>
      </c>
      <c r="E315" s="67">
        <f t="shared" si="17"/>
        <v>1500</v>
      </c>
      <c r="F315" s="67">
        <f t="shared" si="17"/>
        <v>1500</v>
      </c>
      <c r="G315" s="73">
        <f t="shared" si="15"/>
        <v>100</v>
      </c>
      <c r="H315" s="67"/>
      <c r="I315" s="67"/>
      <c r="J315" s="73"/>
      <c r="K315" s="112"/>
    </row>
    <row r="316" spans="2:11" ht="14.25">
      <c r="B316" s="108"/>
      <c r="C316" s="107">
        <v>381</v>
      </c>
      <c r="D316" s="89" t="s">
        <v>273</v>
      </c>
      <c r="E316" s="67">
        <f t="shared" si="17"/>
        <v>1500</v>
      </c>
      <c r="F316" s="67">
        <f t="shared" si="17"/>
        <v>1500</v>
      </c>
      <c r="G316" s="73">
        <f t="shared" si="15"/>
        <v>100</v>
      </c>
      <c r="H316" s="67"/>
      <c r="I316" s="67"/>
      <c r="J316" s="73"/>
      <c r="K316" s="112"/>
    </row>
    <row r="317" spans="1:11" ht="14.25">
      <c r="A317" s="53" t="s">
        <v>799</v>
      </c>
      <c r="B317" s="108"/>
      <c r="C317" s="101">
        <v>3811</v>
      </c>
      <c r="D317" s="44" t="s">
        <v>172</v>
      </c>
      <c r="E317" s="68">
        <v>1500</v>
      </c>
      <c r="F317" s="68">
        <v>1500</v>
      </c>
      <c r="G317" s="73">
        <f t="shared" si="15"/>
        <v>100</v>
      </c>
      <c r="H317" s="68"/>
      <c r="I317" s="68"/>
      <c r="J317" s="73"/>
      <c r="K317" s="112"/>
    </row>
    <row r="318" spans="2:11" ht="14.25">
      <c r="B318" s="108" t="s">
        <v>887</v>
      </c>
      <c r="C318" s="100"/>
      <c r="D318" s="35" t="s">
        <v>889</v>
      </c>
      <c r="E318" s="67">
        <f aca="true" t="shared" si="18" ref="E318:F321">E319</f>
        <v>2000</v>
      </c>
      <c r="F318" s="67">
        <f t="shared" si="18"/>
        <v>2000</v>
      </c>
      <c r="G318" s="73">
        <f t="shared" si="15"/>
        <v>100</v>
      </c>
      <c r="H318" s="67"/>
      <c r="I318" s="67"/>
      <c r="J318" s="73"/>
      <c r="K318" s="112"/>
    </row>
    <row r="319" spans="2:11" ht="14.25">
      <c r="B319" s="108"/>
      <c r="C319" s="107">
        <v>3</v>
      </c>
      <c r="D319" s="89" t="s">
        <v>908</v>
      </c>
      <c r="E319" s="67">
        <f t="shared" si="18"/>
        <v>2000</v>
      </c>
      <c r="F319" s="67">
        <f t="shared" si="18"/>
        <v>2000</v>
      </c>
      <c r="G319" s="73">
        <f t="shared" si="15"/>
        <v>100</v>
      </c>
      <c r="H319" s="67"/>
      <c r="I319" s="67"/>
      <c r="J319" s="73"/>
      <c r="K319" s="112"/>
    </row>
    <row r="320" spans="2:11" ht="14.25">
      <c r="B320" s="108"/>
      <c r="C320" s="100">
        <v>38</v>
      </c>
      <c r="D320" s="35" t="s">
        <v>909</v>
      </c>
      <c r="E320" s="67">
        <f t="shared" si="18"/>
        <v>2000</v>
      </c>
      <c r="F320" s="67">
        <f t="shared" si="18"/>
        <v>2000</v>
      </c>
      <c r="G320" s="73">
        <f t="shared" si="15"/>
        <v>100</v>
      </c>
      <c r="H320" s="67"/>
      <c r="I320" s="67"/>
      <c r="J320" s="73"/>
      <c r="K320" s="112"/>
    </row>
    <row r="321" spans="2:11" ht="14.25">
      <c r="B321" s="108"/>
      <c r="C321" s="100">
        <v>381</v>
      </c>
      <c r="D321" s="35" t="s">
        <v>273</v>
      </c>
      <c r="E321" s="67">
        <f t="shared" si="18"/>
        <v>2000</v>
      </c>
      <c r="F321" s="67">
        <f t="shared" si="18"/>
        <v>2000</v>
      </c>
      <c r="G321" s="73">
        <f t="shared" si="15"/>
        <v>100</v>
      </c>
      <c r="H321" s="67"/>
      <c r="I321" s="67"/>
      <c r="J321" s="73"/>
      <c r="K321" s="112"/>
    </row>
    <row r="322" spans="1:12" ht="14.25">
      <c r="A322" s="53" t="s">
        <v>808</v>
      </c>
      <c r="B322" s="108"/>
      <c r="C322" s="101">
        <v>3811</v>
      </c>
      <c r="D322" s="9" t="s">
        <v>172</v>
      </c>
      <c r="E322" s="68">
        <v>2000</v>
      </c>
      <c r="F322" s="68">
        <v>2000</v>
      </c>
      <c r="G322" s="73">
        <f t="shared" si="15"/>
        <v>100</v>
      </c>
      <c r="H322" s="68"/>
      <c r="I322" s="68"/>
      <c r="J322" s="73"/>
      <c r="K322" s="112"/>
      <c r="L322" s="1" t="s">
        <v>777</v>
      </c>
    </row>
    <row r="323" spans="2:11" ht="14.25">
      <c r="B323" s="108" t="s">
        <v>890</v>
      </c>
      <c r="C323" s="100"/>
      <c r="D323" s="35" t="s">
        <v>888</v>
      </c>
      <c r="E323" s="67">
        <f aca="true" t="shared" si="19" ref="E323:F326">E324</f>
        <v>1000</v>
      </c>
      <c r="F323" s="67">
        <f t="shared" si="19"/>
        <v>1000</v>
      </c>
      <c r="G323" s="73">
        <f t="shared" si="15"/>
        <v>100</v>
      </c>
      <c r="H323" s="67"/>
      <c r="I323" s="67"/>
      <c r="J323" s="73"/>
      <c r="K323" s="112"/>
    </row>
    <row r="324" spans="2:11" ht="14.25">
      <c r="B324" s="108"/>
      <c r="C324" s="107">
        <v>3</v>
      </c>
      <c r="D324" s="88" t="s">
        <v>908</v>
      </c>
      <c r="E324" s="67">
        <f t="shared" si="19"/>
        <v>1000</v>
      </c>
      <c r="F324" s="67">
        <f t="shared" si="19"/>
        <v>1000</v>
      </c>
      <c r="G324" s="73">
        <f t="shared" si="15"/>
        <v>100</v>
      </c>
      <c r="H324" s="67"/>
      <c r="I324" s="67"/>
      <c r="J324" s="73"/>
      <c r="K324" s="112"/>
    </row>
    <row r="325" spans="2:12" ht="14.25">
      <c r="B325" s="108"/>
      <c r="C325" s="100">
        <v>38</v>
      </c>
      <c r="D325" s="35" t="s">
        <v>397</v>
      </c>
      <c r="E325" s="67">
        <f t="shared" si="19"/>
        <v>1000</v>
      </c>
      <c r="F325" s="67">
        <f t="shared" si="19"/>
        <v>1000</v>
      </c>
      <c r="G325" s="73">
        <f t="shared" si="15"/>
        <v>100</v>
      </c>
      <c r="H325" s="67"/>
      <c r="I325" s="67"/>
      <c r="J325" s="73"/>
      <c r="K325" s="112"/>
      <c r="L325" s="1" t="s">
        <v>777</v>
      </c>
    </row>
    <row r="326" spans="2:11" ht="14.25">
      <c r="B326" s="108"/>
      <c r="C326" s="100">
        <v>381</v>
      </c>
      <c r="D326" s="35" t="s">
        <v>273</v>
      </c>
      <c r="E326" s="67">
        <f t="shared" si="19"/>
        <v>1000</v>
      </c>
      <c r="F326" s="67">
        <f t="shared" si="19"/>
        <v>1000</v>
      </c>
      <c r="G326" s="73">
        <f t="shared" si="15"/>
        <v>100</v>
      </c>
      <c r="H326" s="67"/>
      <c r="I326" s="67"/>
      <c r="J326" s="73"/>
      <c r="K326" s="112"/>
    </row>
    <row r="327" spans="1:11" ht="14.25">
      <c r="A327" s="53" t="s">
        <v>809</v>
      </c>
      <c r="B327" s="108"/>
      <c r="C327" s="101">
        <v>3811</v>
      </c>
      <c r="D327" s="44" t="s">
        <v>172</v>
      </c>
      <c r="E327" s="68">
        <v>1000</v>
      </c>
      <c r="F327" s="68">
        <v>1000</v>
      </c>
      <c r="G327" s="73">
        <f t="shared" si="15"/>
        <v>100</v>
      </c>
      <c r="H327" s="68"/>
      <c r="I327" s="68"/>
      <c r="J327" s="73"/>
      <c r="K327" s="112"/>
    </row>
    <row r="328" spans="2:11" ht="14.25">
      <c r="B328" s="108" t="s">
        <v>60</v>
      </c>
      <c r="C328" s="100"/>
      <c r="D328" s="35" t="s">
        <v>891</v>
      </c>
      <c r="E328" s="67">
        <f aca="true" t="shared" si="20" ref="E328:F331">E329</f>
        <v>1000</v>
      </c>
      <c r="F328" s="67">
        <f t="shared" si="20"/>
        <v>1000</v>
      </c>
      <c r="G328" s="73">
        <f t="shared" si="15"/>
        <v>100</v>
      </c>
      <c r="H328" s="67"/>
      <c r="I328" s="67"/>
      <c r="J328" s="73"/>
      <c r="K328" s="112"/>
    </row>
    <row r="329" spans="2:11" ht="14.25">
      <c r="B329" s="108"/>
      <c r="C329" s="107">
        <v>3</v>
      </c>
      <c r="D329" s="89" t="s">
        <v>908</v>
      </c>
      <c r="E329" s="67">
        <f t="shared" si="20"/>
        <v>1000</v>
      </c>
      <c r="F329" s="67">
        <f t="shared" si="20"/>
        <v>1000</v>
      </c>
      <c r="G329" s="73">
        <f t="shared" si="15"/>
        <v>100</v>
      </c>
      <c r="H329" s="67"/>
      <c r="I329" s="67"/>
      <c r="J329" s="73"/>
      <c r="K329" s="112"/>
    </row>
    <row r="330" spans="2:11" ht="14.25">
      <c r="B330" s="108"/>
      <c r="C330" s="100">
        <v>38</v>
      </c>
      <c r="D330" s="35" t="s">
        <v>397</v>
      </c>
      <c r="E330" s="67">
        <f t="shared" si="20"/>
        <v>1000</v>
      </c>
      <c r="F330" s="67">
        <f t="shared" si="20"/>
        <v>1000</v>
      </c>
      <c r="G330" s="73">
        <f t="shared" si="15"/>
        <v>100</v>
      </c>
      <c r="H330" s="67"/>
      <c r="I330" s="67"/>
      <c r="J330" s="73"/>
      <c r="K330" s="112"/>
    </row>
    <row r="331" spans="2:11" ht="14.25">
      <c r="B331" s="108"/>
      <c r="C331" s="100">
        <v>381</v>
      </c>
      <c r="D331" s="35" t="s">
        <v>273</v>
      </c>
      <c r="E331" s="67">
        <f t="shared" si="20"/>
        <v>1000</v>
      </c>
      <c r="F331" s="67">
        <f t="shared" si="20"/>
        <v>1000</v>
      </c>
      <c r="G331" s="73">
        <f t="shared" si="15"/>
        <v>100</v>
      </c>
      <c r="H331" s="67"/>
      <c r="I331" s="67"/>
      <c r="J331" s="73"/>
      <c r="K331" s="112"/>
    </row>
    <row r="332" spans="1:11" ht="14.25">
      <c r="A332" s="53" t="s">
        <v>892</v>
      </c>
      <c r="B332" s="108"/>
      <c r="C332" s="101">
        <v>3811</v>
      </c>
      <c r="D332" s="44" t="s">
        <v>172</v>
      </c>
      <c r="E332" s="68">
        <v>1000</v>
      </c>
      <c r="F332" s="68">
        <v>1000</v>
      </c>
      <c r="G332" s="73">
        <f t="shared" si="15"/>
        <v>100</v>
      </c>
      <c r="H332" s="68"/>
      <c r="I332" s="68"/>
      <c r="J332" s="73"/>
      <c r="K332" s="112"/>
    </row>
    <row r="333" spans="2:11" ht="14.25">
      <c r="B333" s="108"/>
      <c r="D333" s="9" t="s">
        <v>777</v>
      </c>
      <c r="E333" s="68"/>
      <c r="F333" s="68"/>
      <c r="G333" s="73"/>
      <c r="H333" s="68"/>
      <c r="I333" s="68"/>
      <c r="J333" s="73"/>
      <c r="K333" s="68"/>
    </row>
    <row r="334" spans="2:11" ht="14.25">
      <c r="B334" s="108"/>
      <c r="E334" s="68"/>
      <c r="F334" s="68"/>
      <c r="G334" s="73"/>
      <c r="H334" s="68"/>
      <c r="I334" s="68"/>
      <c r="J334" s="73"/>
      <c r="K334" s="68"/>
    </row>
    <row r="335" spans="1:11" s="2" customFormat="1" ht="15">
      <c r="A335" s="59"/>
      <c r="B335" s="108" t="s">
        <v>896</v>
      </c>
      <c r="C335" s="57"/>
      <c r="D335" s="12" t="s">
        <v>435</v>
      </c>
      <c r="E335" s="67">
        <f>E338</f>
        <v>1850775.0000000002</v>
      </c>
      <c r="F335" s="67">
        <f>F338</f>
        <v>1817403.01</v>
      </c>
      <c r="G335" s="73">
        <f t="shared" si="15"/>
        <v>98.19686401642555</v>
      </c>
      <c r="H335" s="67"/>
      <c r="I335" s="67"/>
      <c r="J335" s="73"/>
      <c r="K335" s="112"/>
    </row>
    <row r="336" spans="2:13" ht="14.25">
      <c r="B336" s="108"/>
      <c r="D336" s="12" t="s">
        <v>897</v>
      </c>
      <c r="E336" s="68"/>
      <c r="F336" s="68"/>
      <c r="G336" s="73"/>
      <c r="H336" s="68"/>
      <c r="I336" s="68"/>
      <c r="J336" s="73"/>
      <c r="K336" s="112"/>
      <c r="M336" s="1" t="s">
        <v>777</v>
      </c>
    </row>
    <row r="337" spans="2:11" ht="14.25">
      <c r="B337" s="108"/>
      <c r="D337" s="12" t="s">
        <v>125</v>
      </c>
      <c r="E337" s="68"/>
      <c r="F337" s="68"/>
      <c r="G337" s="73"/>
      <c r="H337" s="68"/>
      <c r="I337" s="68"/>
      <c r="J337" s="73"/>
      <c r="K337" s="112"/>
    </row>
    <row r="338" spans="1:11" s="2" customFormat="1" ht="15">
      <c r="A338" s="59"/>
      <c r="B338" s="108" t="s">
        <v>900</v>
      </c>
      <c r="C338" s="57"/>
      <c r="D338" s="35" t="s">
        <v>898</v>
      </c>
      <c r="E338" s="67">
        <f>E339+E408+E413</f>
        <v>1850775.0000000002</v>
      </c>
      <c r="F338" s="67">
        <f>F339+F408+F413</f>
        <v>1817403.01</v>
      </c>
      <c r="G338" s="73">
        <f t="shared" si="15"/>
        <v>98.19686401642555</v>
      </c>
      <c r="H338" s="67"/>
      <c r="I338" s="67"/>
      <c r="J338" s="73"/>
      <c r="K338" s="112"/>
    </row>
    <row r="339" spans="1:11" s="2" customFormat="1" ht="15">
      <c r="A339" s="59"/>
      <c r="B339" s="108" t="s">
        <v>902</v>
      </c>
      <c r="C339" s="57"/>
      <c r="D339" s="35" t="s">
        <v>899</v>
      </c>
      <c r="E339" s="67">
        <f>E340</f>
        <v>1769537.8800000001</v>
      </c>
      <c r="F339" s="67">
        <f>F340</f>
        <v>1744288.57</v>
      </c>
      <c r="G339" s="73">
        <f t="shared" si="15"/>
        <v>98.57311277224538</v>
      </c>
      <c r="H339" s="67"/>
      <c r="I339" s="67"/>
      <c r="J339" s="73"/>
      <c r="K339" s="112"/>
    </row>
    <row r="340" spans="1:11" s="2" customFormat="1" ht="15">
      <c r="A340" s="59"/>
      <c r="B340" s="108"/>
      <c r="C340" s="57">
        <v>3</v>
      </c>
      <c r="D340" s="35" t="s">
        <v>373</v>
      </c>
      <c r="E340" s="67">
        <f>E341+E349+E402</f>
        <v>1769537.8800000001</v>
      </c>
      <c r="F340" s="67">
        <f>F341+F349+F402</f>
        <v>1744288.57</v>
      </c>
      <c r="G340" s="73">
        <f t="shared" si="15"/>
        <v>98.57311277224538</v>
      </c>
      <c r="H340" s="67"/>
      <c r="I340" s="67"/>
      <c r="J340" s="73"/>
      <c r="K340" s="112"/>
    </row>
    <row r="341" spans="1:11" ht="14.25">
      <c r="A341" s="59"/>
      <c r="B341" s="108"/>
      <c r="C341" s="57">
        <v>31</v>
      </c>
      <c r="D341" s="35" t="s">
        <v>185</v>
      </c>
      <c r="E341" s="67">
        <f>E346+E344+E342</f>
        <v>1184573.8800000001</v>
      </c>
      <c r="F341" s="67">
        <f>F346+F344+F342</f>
        <v>1184492.02</v>
      </c>
      <c r="G341" s="73">
        <f t="shared" si="15"/>
        <v>99.99308949814088</v>
      </c>
      <c r="H341" s="67"/>
      <c r="I341" s="67"/>
      <c r="J341" s="73"/>
      <c r="K341" s="112"/>
    </row>
    <row r="342" spans="1:11" ht="14.25">
      <c r="A342" s="59"/>
      <c r="B342" s="108"/>
      <c r="C342" s="57">
        <v>311</v>
      </c>
      <c r="D342" s="35" t="s">
        <v>186</v>
      </c>
      <c r="E342" s="67">
        <f>E343</f>
        <v>939994.78</v>
      </c>
      <c r="F342" s="67">
        <f>F343</f>
        <v>939994.78</v>
      </c>
      <c r="G342" s="73">
        <f t="shared" si="15"/>
        <v>100</v>
      </c>
      <c r="H342" s="67"/>
      <c r="I342" s="67"/>
      <c r="J342" s="73"/>
      <c r="K342" s="112"/>
    </row>
    <row r="343" spans="1:11" ht="14.25">
      <c r="A343" s="53" t="s">
        <v>400</v>
      </c>
      <c r="B343" s="108"/>
      <c r="C343" s="58">
        <v>3111</v>
      </c>
      <c r="D343" s="44" t="s">
        <v>161</v>
      </c>
      <c r="E343" s="68">
        <v>939994.78</v>
      </c>
      <c r="F343" s="68">
        <v>939994.78</v>
      </c>
      <c r="G343" s="73">
        <f t="shared" si="15"/>
        <v>100</v>
      </c>
      <c r="H343" s="68"/>
      <c r="I343" s="68"/>
      <c r="J343" s="73"/>
      <c r="K343" s="112"/>
    </row>
    <row r="344" spans="1:11" ht="14.25">
      <c r="A344" s="59"/>
      <c r="B344" s="108"/>
      <c r="C344" s="57">
        <v>312</v>
      </c>
      <c r="D344" s="35" t="s">
        <v>188</v>
      </c>
      <c r="E344" s="67">
        <f>E345</f>
        <v>82900</v>
      </c>
      <c r="F344" s="67">
        <f>F345</f>
        <v>82818.14</v>
      </c>
      <c r="G344" s="73">
        <f t="shared" si="15"/>
        <v>99.90125452352233</v>
      </c>
      <c r="H344" s="67"/>
      <c r="I344" s="67"/>
      <c r="J344" s="73"/>
      <c r="K344" s="112"/>
    </row>
    <row r="345" spans="1:11" ht="14.25">
      <c r="A345" s="53" t="s">
        <v>220</v>
      </c>
      <c r="B345" s="108"/>
      <c r="C345" s="58">
        <v>3121</v>
      </c>
      <c r="D345" s="44" t="s">
        <v>188</v>
      </c>
      <c r="E345" s="68">
        <v>82900</v>
      </c>
      <c r="F345" s="68">
        <v>82818.14</v>
      </c>
      <c r="G345" s="73">
        <f t="shared" si="15"/>
        <v>99.90125452352233</v>
      </c>
      <c r="H345" s="68"/>
      <c r="I345" s="68"/>
      <c r="J345" s="73"/>
      <c r="K345" s="112"/>
    </row>
    <row r="346" spans="1:11" ht="14.25">
      <c r="A346" s="59"/>
      <c r="B346" s="108"/>
      <c r="C346" s="57">
        <v>313</v>
      </c>
      <c r="D346" s="35" t="s">
        <v>190</v>
      </c>
      <c r="E346" s="67">
        <f>E348+E347</f>
        <v>161679.1</v>
      </c>
      <c r="F346" s="67">
        <f>F348+F347</f>
        <v>161679.1</v>
      </c>
      <c r="G346" s="73">
        <f t="shared" si="15"/>
        <v>100</v>
      </c>
      <c r="H346" s="67"/>
      <c r="I346" s="67"/>
      <c r="J346" s="73"/>
      <c r="K346" s="112"/>
    </row>
    <row r="347" spans="1:11" ht="14.25">
      <c r="A347" s="53" t="s">
        <v>219</v>
      </c>
      <c r="B347" s="108"/>
      <c r="C347" s="58">
        <v>3132</v>
      </c>
      <c r="D347" s="44" t="s">
        <v>191</v>
      </c>
      <c r="E347" s="68">
        <v>145699.19</v>
      </c>
      <c r="F347" s="68">
        <v>145699.19</v>
      </c>
      <c r="G347" s="73">
        <f t="shared" si="15"/>
        <v>100</v>
      </c>
      <c r="H347" s="68"/>
      <c r="I347" s="68"/>
      <c r="J347" s="73"/>
      <c r="K347" s="112"/>
    </row>
    <row r="348" spans="1:11" ht="14.25">
      <c r="A348" s="53" t="s">
        <v>218</v>
      </c>
      <c r="B348" s="108"/>
      <c r="C348" s="58">
        <v>3133</v>
      </c>
      <c r="D348" s="44" t="s">
        <v>192</v>
      </c>
      <c r="E348" s="68">
        <v>15979.91</v>
      </c>
      <c r="F348" s="68">
        <v>15979.91</v>
      </c>
      <c r="G348" s="73">
        <f t="shared" si="15"/>
        <v>100</v>
      </c>
      <c r="H348" s="68"/>
      <c r="I348" s="68"/>
      <c r="J348" s="73"/>
      <c r="K348" s="112"/>
    </row>
    <row r="349" spans="1:11" ht="14.25">
      <c r="A349" s="59"/>
      <c r="B349" s="108"/>
      <c r="C349" s="57">
        <v>32</v>
      </c>
      <c r="D349" s="35" t="s">
        <v>173</v>
      </c>
      <c r="E349" s="67">
        <f>E396+E372+E358+E350</f>
        <v>559864</v>
      </c>
      <c r="F349" s="67">
        <f>F396+F372+F358+F350</f>
        <v>538914.1799999999</v>
      </c>
      <c r="G349" s="73">
        <f t="shared" si="15"/>
        <v>96.25805195547488</v>
      </c>
      <c r="H349" s="67"/>
      <c r="I349" s="67"/>
      <c r="J349" s="73"/>
      <c r="K349" s="112"/>
    </row>
    <row r="350" spans="1:11" ht="14.25">
      <c r="A350" s="59"/>
      <c r="B350" s="108"/>
      <c r="C350" s="57">
        <v>321</v>
      </c>
      <c r="D350" s="35" t="s">
        <v>392</v>
      </c>
      <c r="E350" s="67">
        <f>E351+E355+E356</f>
        <v>78764</v>
      </c>
      <c r="F350" s="67">
        <f>F351+F355+F356</f>
        <v>78221.5</v>
      </c>
      <c r="G350" s="73">
        <f t="shared" si="15"/>
        <v>99.31123355847849</v>
      </c>
      <c r="H350" s="67"/>
      <c r="I350" s="67"/>
      <c r="J350" s="73"/>
      <c r="K350" s="112"/>
    </row>
    <row r="351" spans="2:11" ht="14.25">
      <c r="B351" s="108"/>
      <c r="C351" s="58">
        <v>3211</v>
      </c>
      <c r="D351" s="44" t="s">
        <v>194</v>
      </c>
      <c r="E351" s="68">
        <f>E353+E352+E354</f>
        <v>10110</v>
      </c>
      <c r="F351" s="68">
        <f>F353+F352+F354</f>
        <v>9887.5</v>
      </c>
      <c r="G351" s="73">
        <f t="shared" si="15"/>
        <v>97.79920870425322</v>
      </c>
      <c r="H351" s="68"/>
      <c r="I351" s="68"/>
      <c r="J351" s="73"/>
      <c r="K351" s="112"/>
    </row>
    <row r="352" spans="1:11" ht="14.25">
      <c r="A352" s="53" t="s">
        <v>217</v>
      </c>
      <c r="B352" s="108"/>
      <c r="D352" s="44" t="s">
        <v>195</v>
      </c>
      <c r="E352" s="68">
        <v>510</v>
      </c>
      <c r="F352" s="68">
        <v>510</v>
      </c>
      <c r="G352" s="73">
        <f t="shared" si="15"/>
        <v>100</v>
      </c>
      <c r="H352" s="68"/>
      <c r="I352" s="68"/>
      <c r="J352" s="73"/>
      <c r="K352" s="112"/>
    </row>
    <row r="353" spans="1:11" ht="14.25">
      <c r="A353" s="53" t="s">
        <v>531</v>
      </c>
      <c r="B353" s="108"/>
      <c r="D353" s="44" t="s">
        <v>197</v>
      </c>
      <c r="E353" s="68">
        <v>9000</v>
      </c>
      <c r="F353" s="68">
        <v>8835</v>
      </c>
      <c r="G353" s="73">
        <f t="shared" si="15"/>
        <v>98.16666666666667</v>
      </c>
      <c r="H353" s="68"/>
      <c r="I353" s="68"/>
      <c r="J353" s="73"/>
      <c r="K353" s="112"/>
    </row>
    <row r="354" spans="1:11" ht="14.25">
      <c r="A354" s="53" t="s">
        <v>894</v>
      </c>
      <c r="B354" s="108"/>
      <c r="D354" s="44" t="s">
        <v>794</v>
      </c>
      <c r="E354" s="68">
        <v>600</v>
      </c>
      <c r="F354" s="68">
        <v>542.5</v>
      </c>
      <c r="G354" s="73">
        <f t="shared" si="15"/>
        <v>90.41666666666667</v>
      </c>
      <c r="H354" s="68"/>
      <c r="I354" s="68"/>
      <c r="J354" s="73"/>
      <c r="K354" s="112"/>
    </row>
    <row r="355" spans="1:11" ht="14.25">
      <c r="A355" s="53" t="s">
        <v>216</v>
      </c>
      <c r="B355" s="108"/>
      <c r="C355" s="58">
        <v>3212</v>
      </c>
      <c r="D355" s="44" t="s">
        <v>469</v>
      </c>
      <c r="E355" s="68">
        <v>58654</v>
      </c>
      <c r="F355" s="68">
        <v>58654</v>
      </c>
      <c r="G355" s="73">
        <f t="shared" si="15"/>
        <v>100</v>
      </c>
      <c r="H355" s="68"/>
      <c r="I355" s="68"/>
      <c r="J355" s="73"/>
      <c r="K355" s="112"/>
    </row>
    <row r="356" spans="1:11" ht="14.25">
      <c r="A356" s="60"/>
      <c r="B356" s="108"/>
      <c r="C356" s="66">
        <v>3213</v>
      </c>
      <c r="D356" s="75" t="s">
        <v>393</v>
      </c>
      <c r="E356" s="69">
        <f>E357</f>
        <v>10000</v>
      </c>
      <c r="F356" s="69">
        <f>F357</f>
        <v>9680</v>
      </c>
      <c r="G356" s="73">
        <f t="shared" si="15"/>
        <v>96.8</v>
      </c>
      <c r="H356" s="69"/>
      <c r="I356" s="69"/>
      <c r="J356" s="73"/>
      <c r="K356" s="112"/>
    </row>
    <row r="357" spans="1:11" ht="14.25">
      <c r="A357" s="60" t="s">
        <v>215</v>
      </c>
      <c r="B357" s="108"/>
      <c r="C357" s="66"/>
      <c r="D357" s="75" t="s">
        <v>201</v>
      </c>
      <c r="E357" s="69">
        <v>10000</v>
      </c>
      <c r="F357" s="69">
        <v>9680</v>
      </c>
      <c r="G357" s="73">
        <f t="shared" si="15"/>
        <v>96.8</v>
      </c>
      <c r="H357" s="69"/>
      <c r="I357" s="69"/>
      <c r="J357" s="73"/>
      <c r="K357" s="112"/>
    </row>
    <row r="358" spans="1:11" ht="14.25">
      <c r="A358" s="54"/>
      <c r="B358" s="108"/>
      <c r="C358" s="65">
        <v>322</v>
      </c>
      <c r="D358" s="74" t="s">
        <v>174</v>
      </c>
      <c r="E358" s="70">
        <f>E371+E367+E359</f>
        <v>122000</v>
      </c>
      <c r="F358" s="70">
        <f>F371+F367+F359</f>
        <v>116386.31000000001</v>
      </c>
      <c r="G358" s="73">
        <f t="shared" si="15"/>
        <v>95.39861475409836</v>
      </c>
      <c r="H358" s="70"/>
      <c r="I358" s="70"/>
      <c r="J358" s="73"/>
      <c r="K358" s="112"/>
    </row>
    <row r="359" spans="1:11" ht="14.25">
      <c r="A359" s="60"/>
      <c r="B359" s="108"/>
      <c r="C359" s="66">
        <v>3221</v>
      </c>
      <c r="D359" s="75" t="s">
        <v>203</v>
      </c>
      <c r="E359" s="69">
        <f>SUM(E360+E362+E363+E364+E365+E366)</f>
        <v>76800</v>
      </c>
      <c r="F359" s="69">
        <f>SUM(F360+F362+F363+F364+F365+F366)</f>
        <v>72559.6</v>
      </c>
      <c r="G359" s="73">
        <f t="shared" si="15"/>
        <v>94.47864583333335</v>
      </c>
      <c r="H359" s="69"/>
      <c r="I359" s="69"/>
      <c r="J359" s="73"/>
      <c r="K359" s="112"/>
    </row>
    <row r="360" spans="1:11" ht="14.25">
      <c r="A360" s="60" t="s">
        <v>214</v>
      </c>
      <c r="B360" s="108"/>
      <c r="C360" s="66"/>
      <c r="D360" s="75" t="s">
        <v>295</v>
      </c>
      <c r="E360" s="69">
        <v>50000</v>
      </c>
      <c r="F360" s="69">
        <v>46238.35</v>
      </c>
      <c r="G360" s="73">
        <f t="shared" si="15"/>
        <v>92.4767</v>
      </c>
      <c r="H360" s="69"/>
      <c r="I360" s="69"/>
      <c r="J360" s="73"/>
      <c r="K360" s="112"/>
    </row>
    <row r="361" spans="1:11" ht="14.25">
      <c r="A361" s="60" t="s">
        <v>240</v>
      </c>
      <c r="B361" s="108"/>
      <c r="C361" s="66"/>
      <c r="D361" s="75" t="s">
        <v>204</v>
      </c>
      <c r="E361" s="69"/>
      <c r="F361" s="69"/>
      <c r="G361" s="73"/>
      <c r="H361" s="69"/>
      <c r="I361" s="69"/>
      <c r="J361" s="73"/>
      <c r="K361" s="112"/>
    </row>
    <row r="362" spans="1:11" ht="14.25">
      <c r="A362" s="60"/>
      <c r="B362" s="108"/>
      <c r="C362" s="66"/>
      <c r="D362" s="75" t="s">
        <v>205</v>
      </c>
      <c r="E362" s="69">
        <v>11700</v>
      </c>
      <c r="F362" s="69">
        <v>11630</v>
      </c>
      <c r="G362" s="73">
        <f t="shared" si="15"/>
        <v>99.40170940170941</v>
      </c>
      <c r="H362" s="69"/>
      <c r="I362" s="69"/>
      <c r="J362" s="73"/>
      <c r="K362" s="112"/>
    </row>
    <row r="363" spans="1:11" ht="14.25">
      <c r="A363" s="60" t="s">
        <v>241</v>
      </c>
      <c r="B363" s="108"/>
      <c r="C363" s="66"/>
      <c r="D363" s="75" t="s">
        <v>296</v>
      </c>
      <c r="E363" s="69">
        <v>1000</v>
      </c>
      <c r="F363" s="69">
        <v>699.18</v>
      </c>
      <c r="G363" s="73">
        <f t="shared" si="15"/>
        <v>69.91799999999999</v>
      </c>
      <c r="H363" s="69"/>
      <c r="I363" s="69"/>
      <c r="J363" s="73"/>
      <c r="K363" s="112"/>
    </row>
    <row r="364" spans="1:11" ht="14.25">
      <c r="A364" s="60" t="s">
        <v>532</v>
      </c>
      <c r="B364" s="108"/>
      <c r="C364" s="66"/>
      <c r="D364" s="75" t="s">
        <v>297</v>
      </c>
      <c r="E364" s="69">
        <v>9600</v>
      </c>
      <c r="F364" s="69">
        <v>9504.6</v>
      </c>
      <c r="G364" s="73">
        <f t="shared" si="15"/>
        <v>99.00625000000001</v>
      </c>
      <c r="H364" s="69"/>
      <c r="I364" s="69"/>
      <c r="J364" s="73"/>
      <c r="K364" s="112"/>
    </row>
    <row r="365" spans="1:11" ht="14.25">
      <c r="A365" s="60" t="s">
        <v>242</v>
      </c>
      <c r="B365" s="108"/>
      <c r="C365" s="66"/>
      <c r="D365" s="75" t="s">
        <v>206</v>
      </c>
      <c r="E365" s="69">
        <v>1000</v>
      </c>
      <c r="F365" s="69">
        <v>860.37</v>
      </c>
      <c r="G365" s="73">
        <f t="shared" si="15"/>
        <v>86.03699999999999</v>
      </c>
      <c r="H365" s="69"/>
      <c r="I365" s="69"/>
      <c r="J365" s="73"/>
      <c r="K365" s="112"/>
    </row>
    <row r="366" spans="1:11" ht="14.25">
      <c r="A366" s="60" t="s">
        <v>243</v>
      </c>
      <c r="B366" s="108"/>
      <c r="C366" s="66"/>
      <c r="D366" s="75" t="s">
        <v>209</v>
      </c>
      <c r="E366" s="69">
        <v>3500</v>
      </c>
      <c r="F366" s="69">
        <v>3627.1</v>
      </c>
      <c r="G366" s="73">
        <f t="shared" si="15"/>
        <v>103.63142857142857</v>
      </c>
      <c r="H366" s="69"/>
      <c r="I366" s="69"/>
      <c r="J366" s="73"/>
      <c r="K366" s="112"/>
    </row>
    <row r="367" spans="1:11" ht="14.25">
      <c r="A367" s="60"/>
      <c r="B367" s="108"/>
      <c r="C367" s="66">
        <v>3223</v>
      </c>
      <c r="D367" s="75" t="s">
        <v>207</v>
      </c>
      <c r="E367" s="69">
        <f>E370+E369+E368</f>
        <v>25200</v>
      </c>
      <c r="F367" s="69">
        <f>F370+F369+F368</f>
        <v>24030.06</v>
      </c>
      <c r="G367" s="73">
        <f t="shared" si="15"/>
        <v>95.35738095238095</v>
      </c>
      <c r="H367" s="69"/>
      <c r="I367" s="69"/>
      <c r="J367" s="73"/>
      <c r="K367" s="112"/>
    </row>
    <row r="368" spans="1:11" ht="14.25">
      <c r="A368" s="60" t="s">
        <v>244</v>
      </c>
      <c r="B368" s="108"/>
      <c r="C368" s="66"/>
      <c r="D368" s="75" t="s">
        <v>208</v>
      </c>
      <c r="E368" s="69">
        <v>11200</v>
      </c>
      <c r="F368" s="69">
        <v>10937.68</v>
      </c>
      <c r="G368" s="73">
        <f t="shared" si="15"/>
        <v>97.65785714285714</v>
      </c>
      <c r="H368" s="69"/>
      <c r="I368" s="69"/>
      <c r="J368" s="73"/>
      <c r="K368" s="112"/>
    </row>
    <row r="369" spans="1:11" ht="14.25">
      <c r="A369" s="60" t="s">
        <v>533</v>
      </c>
      <c r="B369" s="108"/>
      <c r="C369" s="66"/>
      <c r="D369" s="75" t="s">
        <v>210</v>
      </c>
      <c r="E369" s="69">
        <v>7000</v>
      </c>
      <c r="F369" s="69">
        <v>6064.51</v>
      </c>
      <c r="G369" s="73">
        <f aca="true" t="shared" si="21" ref="G369:G432">F369/E369*100</f>
        <v>86.63585714285715</v>
      </c>
      <c r="H369" s="69"/>
      <c r="I369" s="69"/>
      <c r="J369" s="73"/>
      <c r="K369" s="112"/>
    </row>
    <row r="370" spans="1:11" ht="14.25">
      <c r="A370" s="60" t="s">
        <v>245</v>
      </c>
      <c r="B370" s="108"/>
      <c r="C370" s="66"/>
      <c r="D370" s="75" t="s">
        <v>211</v>
      </c>
      <c r="E370" s="69">
        <v>7000</v>
      </c>
      <c r="F370" s="69">
        <v>7027.87</v>
      </c>
      <c r="G370" s="73">
        <f t="shared" si="21"/>
        <v>100.39814285714286</v>
      </c>
      <c r="H370" s="69"/>
      <c r="I370" s="69"/>
      <c r="J370" s="73"/>
      <c r="K370" s="112"/>
    </row>
    <row r="371" spans="1:11" ht="14.25">
      <c r="A371" s="60" t="s">
        <v>246</v>
      </c>
      <c r="B371" s="108"/>
      <c r="C371" s="66">
        <v>3225</v>
      </c>
      <c r="D371" s="75" t="s">
        <v>212</v>
      </c>
      <c r="E371" s="69">
        <v>20000</v>
      </c>
      <c r="F371" s="69">
        <v>19796.65</v>
      </c>
      <c r="G371" s="73">
        <f t="shared" si="21"/>
        <v>98.98325000000001</v>
      </c>
      <c r="H371" s="69"/>
      <c r="I371" s="69"/>
      <c r="J371" s="73"/>
      <c r="K371" s="112"/>
    </row>
    <row r="372" spans="1:11" ht="14.25">
      <c r="A372" s="54"/>
      <c r="B372" s="108"/>
      <c r="C372" s="65">
        <v>323</v>
      </c>
      <c r="D372" s="74" t="s">
        <v>222</v>
      </c>
      <c r="E372" s="70">
        <f>E373+E376+E383+E387+E391+E392+E386</f>
        <v>286700</v>
      </c>
      <c r="F372" s="70">
        <f>F373+F376+F383+F387+F391+F392+F386</f>
        <v>269281.19999999995</v>
      </c>
      <c r="G372" s="73">
        <f t="shared" si="21"/>
        <v>93.92438088594348</v>
      </c>
      <c r="H372" s="70"/>
      <c r="I372" s="70"/>
      <c r="J372" s="73"/>
      <c r="K372" s="112"/>
    </row>
    <row r="373" spans="1:11" ht="14.25">
      <c r="A373" s="60"/>
      <c r="B373" s="108"/>
      <c r="C373" s="66">
        <v>3231</v>
      </c>
      <c r="D373" s="75" t="s">
        <v>223</v>
      </c>
      <c r="E373" s="69">
        <f>E375+E374</f>
        <v>84000</v>
      </c>
      <c r="F373" s="69">
        <f>F375+F374</f>
        <v>80618.9</v>
      </c>
      <c r="G373" s="73">
        <f t="shared" si="21"/>
        <v>95.97488095238094</v>
      </c>
      <c r="H373" s="69"/>
      <c r="I373" s="69"/>
      <c r="J373" s="73"/>
      <c r="K373" s="112"/>
    </row>
    <row r="374" spans="1:11" ht="14.25">
      <c r="A374" s="60" t="s">
        <v>247</v>
      </c>
      <c r="B374" s="108"/>
      <c r="C374" s="66"/>
      <c r="D374" s="75" t="s">
        <v>224</v>
      </c>
      <c r="E374" s="69">
        <v>34000</v>
      </c>
      <c r="F374" s="69">
        <v>33276.71</v>
      </c>
      <c r="G374" s="73">
        <f t="shared" si="21"/>
        <v>97.87267647058823</v>
      </c>
      <c r="H374" s="69"/>
      <c r="I374" s="69"/>
      <c r="J374" s="73"/>
      <c r="K374" s="112"/>
    </row>
    <row r="375" spans="1:11" ht="14.25">
      <c r="A375" s="60" t="s">
        <v>534</v>
      </c>
      <c r="B375" s="108"/>
      <c r="C375" s="66"/>
      <c r="D375" s="75" t="s">
        <v>225</v>
      </c>
      <c r="E375" s="69">
        <v>50000</v>
      </c>
      <c r="F375" s="69">
        <v>47342.19</v>
      </c>
      <c r="G375" s="73">
        <f t="shared" si="21"/>
        <v>94.68438</v>
      </c>
      <c r="H375" s="69"/>
      <c r="I375" s="69"/>
      <c r="J375" s="73"/>
      <c r="K375" s="112"/>
    </row>
    <row r="376" spans="1:11" ht="14.25">
      <c r="A376" s="60"/>
      <c r="B376" s="108"/>
      <c r="C376" s="66">
        <v>3232</v>
      </c>
      <c r="D376" s="75" t="s">
        <v>285</v>
      </c>
      <c r="E376" s="69">
        <f>E378+E380+E382</f>
        <v>48000</v>
      </c>
      <c r="F376" s="69">
        <f>F378+F380+F382</f>
        <v>44805.98</v>
      </c>
      <c r="G376" s="73">
        <f t="shared" si="21"/>
        <v>93.34579166666668</v>
      </c>
      <c r="H376" s="69"/>
      <c r="I376" s="69"/>
      <c r="J376" s="73"/>
      <c r="K376" s="112"/>
    </row>
    <row r="377" spans="1:11" ht="14.25">
      <c r="A377" s="60" t="s">
        <v>535</v>
      </c>
      <c r="B377" s="108"/>
      <c r="C377" s="66"/>
      <c r="D377" s="75" t="s">
        <v>285</v>
      </c>
      <c r="E377" s="69"/>
      <c r="F377" s="69"/>
      <c r="G377" s="73"/>
      <c r="H377" s="69"/>
      <c r="I377" s="69"/>
      <c r="J377" s="73"/>
      <c r="K377" s="112"/>
    </row>
    <row r="378" spans="1:11" ht="14.25">
      <c r="A378" s="60"/>
      <c r="B378" s="108"/>
      <c r="C378" s="66"/>
      <c r="D378" s="75" t="s">
        <v>226</v>
      </c>
      <c r="E378" s="69">
        <v>25000</v>
      </c>
      <c r="F378" s="69">
        <v>22807.65</v>
      </c>
      <c r="G378" s="73">
        <f t="shared" si="21"/>
        <v>91.23060000000001</v>
      </c>
      <c r="H378" s="69"/>
      <c r="I378" s="69"/>
      <c r="J378" s="73"/>
      <c r="K378" s="112"/>
    </row>
    <row r="379" spans="1:11" ht="14.25">
      <c r="A379" s="60" t="s">
        <v>248</v>
      </c>
      <c r="B379" s="108"/>
      <c r="C379" s="66"/>
      <c r="D379" s="75" t="s">
        <v>285</v>
      </c>
      <c r="E379" s="69"/>
      <c r="F379" s="69"/>
      <c r="G379" s="73"/>
      <c r="H379" s="69"/>
      <c r="I379" s="69"/>
      <c r="J379" s="73"/>
      <c r="K379" s="112"/>
    </row>
    <row r="380" spans="1:11" ht="14.25">
      <c r="A380" s="60"/>
      <c r="B380" s="108"/>
      <c r="C380" s="66"/>
      <c r="D380" s="75" t="s">
        <v>227</v>
      </c>
      <c r="E380" s="69">
        <v>7000</v>
      </c>
      <c r="F380" s="69">
        <v>7221.4</v>
      </c>
      <c r="G380" s="73">
        <f t="shared" si="21"/>
        <v>103.16285714285713</v>
      </c>
      <c r="H380" s="69"/>
      <c r="I380" s="69"/>
      <c r="J380" s="73"/>
      <c r="K380" s="112"/>
    </row>
    <row r="381" spans="1:11" ht="14.25">
      <c r="A381" s="60" t="s">
        <v>249</v>
      </c>
      <c r="B381" s="108"/>
      <c r="C381" s="66"/>
      <c r="D381" s="75" t="s">
        <v>285</v>
      </c>
      <c r="E381" s="69"/>
      <c r="F381" s="69"/>
      <c r="G381" s="73"/>
      <c r="H381" s="69"/>
      <c r="I381" s="69"/>
      <c r="J381" s="73"/>
      <c r="K381" s="112"/>
    </row>
    <row r="382" spans="1:11" ht="14.25">
      <c r="A382" s="60"/>
      <c r="B382" s="108"/>
      <c r="C382" s="66"/>
      <c r="D382" s="75" t="s">
        <v>228</v>
      </c>
      <c r="E382" s="69">
        <v>16000</v>
      </c>
      <c r="F382" s="69">
        <v>14776.93</v>
      </c>
      <c r="G382" s="73">
        <f t="shared" si="21"/>
        <v>92.3558125</v>
      </c>
      <c r="H382" s="69"/>
      <c r="I382" s="69"/>
      <c r="J382" s="73"/>
      <c r="K382" s="112"/>
    </row>
    <row r="383" spans="1:11" ht="14.25">
      <c r="A383" s="60"/>
      <c r="B383" s="108"/>
      <c r="C383" s="66">
        <v>3234</v>
      </c>
      <c r="D383" s="75" t="s">
        <v>230</v>
      </c>
      <c r="E383" s="122">
        <f>E385+E384</f>
        <v>19300</v>
      </c>
      <c r="F383" s="122">
        <f>F385+F384</f>
        <v>16871.86</v>
      </c>
      <c r="G383" s="73">
        <f t="shared" si="21"/>
        <v>87.41896373056996</v>
      </c>
      <c r="H383" s="122"/>
      <c r="I383" s="122"/>
      <c r="J383" s="73"/>
      <c r="K383" s="112"/>
    </row>
    <row r="384" spans="1:11" ht="14.25">
      <c r="A384" s="60" t="s">
        <v>250</v>
      </c>
      <c r="B384" s="108"/>
      <c r="C384" s="66"/>
      <c r="D384" s="75" t="s">
        <v>231</v>
      </c>
      <c r="E384" s="69">
        <v>10000</v>
      </c>
      <c r="F384" s="69">
        <v>7663.26</v>
      </c>
      <c r="G384" s="73">
        <f t="shared" si="21"/>
        <v>76.63260000000001</v>
      </c>
      <c r="H384" s="69"/>
      <c r="I384" s="69"/>
      <c r="J384" s="73"/>
      <c r="K384" s="112"/>
    </row>
    <row r="385" spans="1:11" ht="14.25">
      <c r="A385" s="60" t="s">
        <v>536</v>
      </c>
      <c r="B385" s="108"/>
      <c r="C385" s="66"/>
      <c r="D385" s="75" t="s">
        <v>232</v>
      </c>
      <c r="E385" s="69">
        <v>9300</v>
      </c>
      <c r="F385" s="69">
        <v>9208.6</v>
      </c>
      <c r="G385" s="73">
        <f t="shared" si="21"/>
        <v>99.01720430107527</v>
      </c>
      <c r="H385" s="69"/>
      <c r="I385" s="69"/>
      <c r="J385" s="73"/>
      <c r="K385" s="112"/>
    </row>
    <row r="386" spans="1:11" ht="14.25">
      <c r="A386" s="60" t="s">
        <v>758</v>
      </c>
      <c r="B386" s="108"/>
      <c r="C386" s="66">
        <v>3235</v>
      </c>
      <c r="D386" s="75" t="s">
        <v>746</v>
      </c>
      <c r="E386" s="69">
        <v>5700</v>
      </c>
      <c r="F386" s="69">
        <v>5631.6</v>
      </c>
      <c r="G386" s="73">
        <f t="shared" si="21"/>
        <v>98.80000000000001</v>
      </c>
      <c r="H386" s="69"/>
      <c r="I386" s="69"/>
      <c r="J386" s="73"/>
      <c r="K386" s="112"/>
    </row>
    <row r="387" spans="1:11" ht="14.25">
      <c r="A387" s="60"/>
      <c r="B387" s="108"/>
      <c r="C387" s="66">
        <v>3237</v>
      </c>
      <c r="D387" s="75" t="s">
        <v>234</v>
      </c>
      <c r="E387" s="69">
        <f>E388+E389+E390</f>
        <v>75700</v>
      </c>
      <c r="F387" s="69">
        <f>F388+F389+F390</f>
        <v>60696.66</v>
      </c>
      <c r="G387" s="73">
        <f t="shared" si="21"/>
        <v>80.1805284015852</v>
      </c>
      <c r="H387" s="69"/>
      <c r="I387" s="69"/>
      <c r="J387" s="73"/>
      <c r="K387" s="112"/>
    </row>
    <row r="388" spans="1:11" ht="14.25">
      <c r="A388" s="60" t="s">
        <v>537</v>
      </c>
      <c r="B388" s="108"/>
      <c r="C388" s="66"/>
      <c r="D388" s="75" t="s">
        <v>395</v>
      </c>
      <c r="E388" s="69">
        <v>18300</v>
      </c>
      <c r="F388" s="69">
        <v>18300</v>
      </c>
      <c r="G388" s="73">
        <f t="shared" si="21"/>
        <v>100</v>
      </c>
      <c r="H388" s="69"/>
      <c r="I388" s="69"/>
      <c r="J388" s="73"/>
      <c r="K388" s="112"/>
    </row>
    <row r="389" spans="1:11" ht="14.25">
      <c r="A389" s="60" t="s">
        <v>826</v>
      </c>
      <c r="B389" s="108"/>
      <c r="C389" s="66"/>
      <c r="D389" s="75" t="s">
        <v>793</v>
      </c>
      <c r="E389" s="69">
        <v>42400</v>
      </c>
      <c r="F389" s="69">
        <v>42396.66</v>
      </c>
      <c r="G389" s="73">
        <f t="shared" si="21"/>
        <v>99.99212264150944</v>
      </c>
      <c r="H389" s="69"/>
      <c r="I389" s="69"/>
      <c r="J389" s="73"/>
      <c r="K389" s="112"/>
    </row>
    <row r="390" spans="1:11" ht="14.25">
      <c r="A390" s="60" t="s">
        <v>144</v>
      </c>
      <c r="B390" s="108"/>
      <c r="C390" s="66"/>
      <c r="D390" s="75" t="s">
        <v>88</v>
      </c>
      <c r="E390" s="69">
        <v>15000</v>
      </c>
      <c r="F390" s="69">
        <v>0</v>
      </c>
      <c r="G390" s="73">
        <f t="shared" si="21"/>
        <v>0</v>
      </c>
      <c r="H390" s="69"/>
      <c r="I390" s="69"/>
      <c r="J390" s="73"/>
      <c r="K390" s="112"/>
    </row>
    <row r="391" spans="1:11" ht="14.25">
      <c r="A391" s="60" t="s">
        <v>257</v>
      </c>
      <c r="B391" s="108"/>
      <c r="C391" s="66">
        <v>3238</v>
      </c>
      <c r="D391" s="75" t="s">
        <v>235</v>
      </c>
      <c r="E391" s="69">
        <v>45000</v>
      </c>
      <c r="F391" s="69">
        <v>52784.98</v>
      </c>
      <c r="G391" s="73">
        <f t="shared" si="21"/>
        <v>117.29995555555557</v>
      </c>
      <c r="H391" s="69"/>
      <c r="I391" s="69"/>
      <c r="J391" s="73"/>
      <c r="K391" s="112"/>
    </row>
    <row r="392" spans="1:11" ht="14.25">
      <c r="A392" s="60"/>
      <c r="B392" s="108"/>
      <c r="C392" s="66">
        <v>3239</v>
      </c>
      <c r="D392" s="75" t="s">
        <v>239</v>
      </c>
      <c r="E392" s="69">
        <f>E393+E394+E395</f>
        <v>9000</v>
      </c>
      <c r="F392" s="69">
        <f>F393+F394+F395</f>
        <v>7871.22</v>
      </c>
      <c r="G392" s="73">
        <f t="shared" si="21"/>
        <v>87.458</v>
      </c>
      <c r="H392" s="69"/>
      <c r="I392" s="69"/>
      <c r="J392" s="73"/>
      <c r="K392" s="112"/>
    </row>
    <row r="393" spans="1:11" ht="14.25">
      <c r="A393" s="60" t="s">
        <v>538</v>
      </c>
      <c r="B393" s="108"/>
      <c r="C393" s="66"/>
      <c r="D393" s="75" t="s">
        <v>236</v>
      </c>
      <c r="E393" s="69">
        <v>3300</v>
      </c>
      <c r="F393" s="69">
        <v>3272.17</v>
      </c>
      <c r="G393" s="73">
        <f t="shared" si="21"/>
        <v>99.15666666666667</v>
      </c>
      <c r="H393" s="69"/>
      <c r="I393" s="69"/>
      <c r="J393" s="73"/>
      <c r="K393" s="112"/>
    </row>
    <row r="394" spans="1:11" ht="14.25">
      <c r="A394" s="60" t="s">
        <v>539</v>
      </c>
      <c r="B394" s="108"/>
      <c r="C394" s="66"/>
      <c r="D394" s="75" t="s">
        <v>237</v>
      </c>
      <c r="E394" s="69">
        <v>1700</v>
      </c>
      <c r="F394" s="69">
        <v>1697.92</v>
      </c>
      <c r="G394" s="73">
        <f t="shared" si="21"/>
        <v>99.87764705882354</v>
      </c>
      <c r="H394" s="69"/>
      <c r="I394" s="69"/>
      <c r="J394" s="73"/>
      <c r="K394" s="112"/>
    </row>
    <row r="395" spans="1:11" ht="14.25">
      <c r="A395" s="60" t="s">
        <v>258</v>
      </c>
      <c r="B395" s="108"/>
      <c r="C395" s="66"/>
      <c r="D395" s="75" t="s">
        <v>238</v>
      </c>
      <c r="E395" s="69">
        <v>4000</v>
      </c>
      <c r="F395" s="69">
        <v>2901.13</v>
      </c>
      <c r="G395" s="73">
        <f t="shared" si="21"/>
        <v>72.52825</v>
      </c>
      <c r="H395" s="69"/>
      <c r="I395" s="69"/>
      <c r="J395" s="73"/>
      <c r="K395" s="112"/>
    </row>
    <row r="396" spans="1:11" ht="14.25">
      <c r="A396" s="54"/>
      <c r="B396" s="108"/>
      <c r="C396" s="65">
        <v>329</v>
      </c>
      <c r="D396" s="74" t="s">
        <v>298</v>
      </c>
      <c r="E396" s="70">
        <f>E397+E401</f>
        <v>72400</v>
      </c>
      <c r="F396" s="70">
        <f>F397+F401</f>
        <v>75025.17</v>
      </c>
      <c r="G396" s="73">
        <f t="shared" si="21"/>
        <v>103.62592541436464</v>
      </c>
      <c r="H396" s="70"/>
      <c r="I396" s="70"/>
      <c r="J396" s="73"/>
      <c r="K396" s="112"/>
    </row>
    <row r="397" spans="1:11" ht="14.25">
      <c r="A397" s="60"/>
      <c r="B397" s="108"/>
      <c r="C397" s="66">
        <v>3292</v>
      </c>
      <c r="D397" s="75" t="s">
        <v>252</v>
      </c>
      <c r="E397" s="69">
        <f>E400+E399+E398</f>
        <v>22400</v>
      </c>
      <c r="F397" s="69">
        <f>F400+F399+F398</f>
        <v>19404.48</v>
      </c>
      <c r="G397" s="73">
        <f t="shared" si="21"/>
        <v>86.62714285714286</v>
      </c>
      <c r="H397" s="69"/>
      <c r="I397" s="69"/>
      <c r="J397" s="73"/>
      <c r="K397" s="112"/>
    </row>
    <row r="398" spans="1:11" ht="14.25">
      <c r="A398" s="60" t="s">
        <v>259</v>
      </c>
      <c r="B398" s="108"/>
      <c r="C398" s="66"/>
      <c r="D398" s="75" t="s">
        <v>253</v>
      </c>
      <c r="E398" s="69">
        <v>7500</v>
      </c>
      <c r="F398" s="69">
        <v>7402.05</v>
      </c>
      <c r="G398" s="73">
        <f t="shared" si="21"/>
        <v>98.694</v>
      </c>
      <c r="H398" s="69"/>
      <c r="I398" s="69"/>
      <c r="J398" s="73"/>
      <c r="K398" s="112"/>
    </row>
    <row r="399" spans="1:11" ht="14.25">
      <c r="A399" s="60" t="s">
        <v>260</v>
      </c>
      <c r="B399" s="108"/>
      <c r="C399" s="66"/>
      <c r="D399" s="75" t="s">
        <v>254</v>
      </c>
      <c r="E399" s="69">
        <v>13100</v>
      </c>
      <c r="F399" s="69">
        <v>10272.35</v>
      </c>
      <c r="G399" s="73">
        <f t="shared" si="21"/>
        <v>78.4148854961832</v>
      </c>
      <c r="H399" s="69"/>
      <c r="I399" s="69"/>
      <c r="J399" s="73"/>
      <c r="K399" s="112"/>
    </row>
    <row r="400" spans="1:11" ht="14.25">
      <c r="A400" s="60" t="s">
        <v>540</v>
      </c>
      <c r="B400" s="108"/>
      <c r="C400" s="66"/>
      <c r="D400" s="75" t="s">
        <v>255</v>
      </c>
      <c r="E400" s="69">
        <v>1800</v>
      </c>
      <c r="F400" s="69">
        <v>1730.08</v>
      </c>
      <c r="G400" s="73">
        <f t="shared" si="21"/>
        <v>96.11555555555556</v>
      </c>
      <c r="H400" s="69"/>
      <c r="I400" s="69"/>
      <c r="J400" s="73"/>
      <c r="K400" s="112"/>
    </row>
    <row r="401" spans="1:11" ht="14.25">
      <c r="A401" s="60" t="s">
        <v>541</v>
      </c>
      <c r="B401" s="108"/>
      <c r="C401" s="66">
        <v>3293</v>
      </c>
      <c r="D401" s="75" t="s">
        <v>256</v>
      </c>
      <c r="E401" s="69">
        <v>50000</v>
      </c>
      <c r="F401" s="69">
        <v>55620.69</v>
      </c>
      <c r="G401" s="73">
        <f t="shared" si="21"/>
        <v>111.24138</v>
      </c>
      <c r="H401" s="69"/>
      <c r="I401" s="69"/>
      <c r="J401" s="73"/>
      <c r="K401" s="112"/>
    </row>
    <row r="402" spans="1:11" ht="14.25">
      <c r="A402" s="54"/>
      <c r="B402" s="108"/>
      <c r="C402" s="65">
        <v>34</v>
      </c>
      <c r="D402" s="74" t="s">
        <v>261</v>
      </c>
      <c r="E402" s="70">
        <f>E403</f>
        <v>25100</v>
      </c>
      <c r="F402" s="70">
        <f>F403</f>
        <v>20882.37</v>
      </c>
      <c r="G402" s="73">
        <f t="shared" si="21"/>
        <v>83.19669322709163</v>
      </c>
      <c r="H402" s="70"/>
      <c r="I402" s="70"/>
      <c r="J402" s="73"/>
      <c r="K402" s="112"/>
    </row>
    <row r="403" spans="1:11" ht="14.25">
      <c r="A403" s="54"/>
      <c r="B403" s="108"/>
      <c r="C403" s="65">
        <v>343</v>
      </c>
      <c r="D403" s="74" t="s">
        <v>262</v>
      </c>
      <c r="E403" s="70">
        <f>E407+E406+E404</f>
        <v>25100</v>
      </c>
      <c r="F403" s="70">
        <f>F407+F406+F404</f>
        <v>20882.37</v>
      </c>
      <c r="G403" s="73">
        <f t="shared" si="21"/>
        <v>83.19669322709163</v>
      </c>
      <c r="H403" s="70"/>
      <c r="I403" s="70"/>
      <c r="J403" s="73"/>
      <c r="K403" s="112"/>
    </row>
    <row r="404" spans="1:11" ht="14.25">
      <c r="A404" s="60"/>
      <c r="B404" s="108"/>
      <c r="C404" s="66"/>
      <c r="D404" s="75" t="s">
        <v>263</v>
      </c>
      <c r="E404" s="69">
        <f>E405</f>
        <v>5100</v>
      </c>
      <c r="F404" s="69">
        <f>F405</f>
        <v>5036.91</v>
      </c>
      <c r="G404" s="73">
        <f t="shared" si="21"/>
        <v>98.76294117647059</v>
      </c>
      <c r="H404" s="69"/>
      <c r="I404" s="69"/>
      <c r="J404" s="73"/>
      <c r="K404" s="112"/>
    </row>
    <row r="405" spans="1:11" ht="14.25">
      <c r="A405" s="60" t="s">
        <v>272</v>
      </c>
      <c r="B405" s="108"/>
      <c r="C405" s="66">
        <v>3431</v>
      </c>
      <c r="D405" s="75" t="s">
        <v>264</v>
      </c>
      <c r="E405" s="69">
        <v>5100</v>
      </c>
      <c r="F405" s="69">
        <v>5036.91</v>
      </c>
      <c r="G405" s="73">
        <f t="shared" si="21"/>
        <v>98.76294117647059</v>
      </c>
      <c r="H405" s="69"/>
      <c r="I405" s="69"/>
      <c r="J405" s="73"/>
      <c r="K405" s="112"/>
    </row>
    <row r="406" spans="1:11" ht="14.25">
      <c r="A406" s="60" t="s">
        <v>271</v>
      </c>
      <c r="B406" s="108"/>
      <c r="C406" s="66">
        <v>3433</v>
      </c>
      <c r="D406" s="75" t="s">
        <v>265</v>
      </c>
      <c r="E406" s="69">
        <v>0</v>
      </c>
      <c r="F406" s="69">
        <v>0</v>
      </c>
      <c r="G406" s="73">
        <v>0</v>
      </c>
      <c r="H406" s="69"/>
      <c r="I406" s="69"/>
      <c r="J406" s="73"/>
      <c r="K406" s="112"/>
    </row>
    <row r="407" spans="1:11" ht="14.25">
      <c r="A407" s="60" t="s">
        <v>542</v>
      </c>
      <c r="B407" s="108"/>
      <c r="C407" s="66">
        <v>3434</v>
      </c>
      <c r="D407" s="75" t="s">
        <v>266</v>
      </c>
      <c r="E407" s="69">
        <v>20000</v>
      </c>
      <c r="F407" s="69">
        <v>15845.46</v>
      </c>
      <c r="G407" s="73">
        <f t="shared" si="21"/>
        <v>79.2273</v>
      </c>
      <c r="H407" s="69"/>
      <c r="I407" s="69"/>
      <c r="J407" s="73"/>
      <c r="K407" s="112"/>
    </row>
    <row r="408" spans="1:11" ht="14.25">
      <c r="A408" s="59"/>
      <c r="B408" s="108" t="s">
        <v>56</v>
      </c>
      <c r="C408" s="57"/>
      <c r="D408" s="35" t="s">
        <v>901</v>
      </c>
      <c r="E408" s="38">
        <f>E410</f>
        <v>7737.12</v>
      </c>
      <c r="F408" s="38">
        <f>F410</f>
        <v>0</v>
      </c>
      <c r="G408" s="73">
        <f t="shared" si="21"/>
        <v>0</v>
      </c>
      <c r="H408" s="38"/>
      <c r="I408" s="38"/>
      <c r="J408" s="73"/>
      <c r="K408" s="112"/>
    </row>
    <row r="409" spans="1:11" ht="14.25">
      <c r="A409" s="59"/>
      <c r="B409" s="108"/>
      <c r="C409" s="57">
        <v>3</v>
      </c>
      <c r="D409" s="35" t="s">
        <v>373</v>
      </c>
      <c r="E409" s="38">
        <f aca="true" t="shared" si="22" ref="E409:F411">E410</f>
        <v>7737.12</v>
      </c>
      <c r="F409" s="38">
        <f t="shared" si="22"/>
        <v>0</v>
      </c>
      <c r="G409" s="73">
        <f t="shared" si="21"/>
        <v>0</v>
      </c>
      <c r="H409" s="38"/>
      <c r="I409" s="38"/>
      <c r="J409" s="73"/>
      <c r="K409" s="112"/>
    </row>
    <row r="410" spans="1:11" ht="14.25">
      <c r="A410" s="59"/>
      <c r="B410" s="108"/>
      <c r="C410" s="57">
        <v>38</v>
      </c>
      <c r="D410" s="35" t="s">
        <v>397</v>
      </c>
      <c r="E410" s="38">
        <f t="shared" si="22"/>
        <v>7737.12</v>
      </c>
      <c r="F410" s="38">
        <f t="shared" si="22"/>
        <v>0</v>
      </c>
      <c r="G410" s="73">
        <f t="shared" si="21"/>
        <v>0</v>
      </c>
      <c r="H410" s="38"/>
      <c r="I410" s="38"/>
      <c r="J410" s="73"/>
      <c r="K410" s="112"/>
    </row>
    <row r="411" spans="1:11" ht="14.25">
      <c r="A411" s="59"/>
      <c r="B411" s="108"/>
      <c r="C411" s="57">
        <v>385</v>
      </c>
      <c r="D411" s="35" t="s">
        <v>316</v>
      </c>
      <c r="E411" s="38">
        <f t="shared" si="22"/>
        <v>7737.12</v>
      </c>
      <c r="F411" s="38">
        <f t="shared" si="22"/>
        <v>0</v>
      </c>
      <c r="G411" s="73">
        <f t="shared" si="21"/>
        <v>0</v>
      </c>
      <c r="H411" s="38"/>
      <c r="I411" s="38"/>
      <c r="J411" s="73"/>
      <c r="K411" s="112"/>
    </row>
    <row r="412" spans="1:11" ht="14.25">
      <c r="A412" s="53" t="s">
        <v>597</v>
      </c>
      <c r="B412" s="108"/>
      <c r="C412" s="58">
        <v>3851</v>
      </c>
      <c r="D412" s="44" t="s">
        <v>317</v>
      </c>
      <c r="E412" s="119">
        <v>7737.12</v>
      </c>
      <c r="F412" s="119">
        <v>0</v>
      </c>
      <c r="G412" s="73">
        <f t="shared" si="21"/>
        <v>0</v>
      </c>
      <c r="H412" s="119"/>
      <c r="I412" s="119"/>
      <c r="J412" s="73"/>
      <c r="K412" s="112"/>
    </row>
    <row r="413" spans="1:11" ht="14.25">
      <c r="A413" s="60"/>
      <c r="B413" s="108" t="s">
        <v>57</v>
      </c>
      <c r="C413" s="66"/>
      <c r="D413" s="74" t="s">
        <v>494</v>
      </c>
      <c r="E413" s="70">
        <f>E414</f>
        <v>73500</v>
      </c>
      <c r="F413" s="70">
        <f>F414</f>
        <v>73114.44</v>
      </c>
      <c r="G413" s="73">
        <f t="shared" si="21"/>
        <v>99.47542857142857</v>
      </c>
      <c r="H413" s="70"/>
      <c r="I413" s="70"/>
      <c r="J413" s="73"/>
      <c r="K413" s="112"/>
    </row>
    <row r="414" spans="1:11" ht="14.25">
      <c r="A414" s="60"/>
      <c r="B414" s="108"/>
      <c r="C414" s="81">
        <v>4</v>
      </c>
      <c r="D414" s="82" t="s">
        <v>910</v>
      </c>
      <c r="E414" s="70">
        <f>E415+E430</f>
        <v>73500</v>
      </c>
      <c r="F414" s="70">
        <f>F415+F430</f>
        <v>73114.44</v>
      </c>
      <c r="G414" s="73">
        <f t="shared" si="21"/>
        <v>99.47542857142857</v>
      </c>
      <c r="H414" s="70"/>
      <c r="I414" s="70"/>
      <c r="J414" s="73"/>
      <c r="K414" s="112"/>
    </row>
    <row r="415" spans="1:11" ht="14.25">
      <c r="A415" s="54"/>
      <c r="B415" s="108"/>
      <c r="C415" s="65">
        <v>42</v>
      </c>
      <c r="D415" s="74" t="s">
        <v>268</v>
      </c>
      <c r="E415" s="70">
        <f>E417</f>
        <v>72000</v>
      </c>
      <c r="F415" s="70">
        <f>F417</f>
        <v>71614.44</v>
      </c>
      <c r="G415" s="73">
        <f t="shared" si="21"/>
        <v>99.4645</v>
      </c>
      <c r="H415" s="70"/>
      <c r="I415" s="70"/>
      <c r="J415" s="73"/>
      <c r="K415" s="112"/>
    </row>
    <row r="416" spans="1:11" ht="14.25">
      <c r="A416" s="54"/>
      <c r="B416" s="108"/>
      <c r="C416" s="65"/>
      <c r="D416" s="74" t="s">
        <v>269</v>
      </c>
      <c r="E416" s="70"/>
      <c r="F416" s="70"/>
      <c r="G416" s="73"/>
      <c r="H416" s="70"/>
      <c r="I416" s="70"/>
      <c r="J416" s="73"/>
      <c r="K416" s="112"/>
    </row>
    <row r="417" spans="1:12" ht="14.25">
      <c r="A417" s="54"/>
      <c r="B417" s="108"/>
      <c r="C417" s="65">
        <v>422</v>
      </c>
      <c r="D417" s="74" t="s">
        <v>270</v>
      </c>
      <c r="E417" s="70">
        <f>E418+E422+E428+E425</f>
        <v>72000</v>
      </c>
      <c r="F417" s="70">
        <f>F418+F422+F428+F425</f>
        <v>71614.44</v>
      </c>
      <c r="G417" s="73">
        <f t="shared" si="21"/>
        <v>99.4645</v>
      </c>
      <c r="H417" s="70"/>
      <c r="I417" s="70"/>
      <c r="J417" s="73"/>
      <c r="K417" s="112"/>
      <c r="L417" s="1" t="s">
        <v>777</v>
      </c>
    </row>
    <row r="418" spans="1:12" ht="14.25">
      <c r="A418" s="60"/>
      <c r="B418" s="108"/>
      <c r="C418" s="66">
        <v>4221</v>
      </c>
      <c r="D418" s="75" t="s">
        <v>399</v>
      </c>
      <c r="E418" s="69">
        <f>E419+E420+E421</f>
        <v>20800</v>
      </c>
      <c r="F418" s="69">
        <f>F419+F420+F421</f>
        <v>20708.28</v>
      </c>
      <c r="G418" s="73">
        <f t="shared" si="21"/>
        <v>99.55903846153845</v>
      </c>
      <c r="H418" s="69"/>
      <c r="I418" s="69"/>
      <c r="J418" s="73"/>
      <c r="K418" s="112"/>
      <c r="L418" s="1" t="s">
        <v>777</v>
      </c>
    </row>
    <row r="419" spans="1:11" ht="14.25">
      <c r="A419" s="60" t="s">
        <v>543</v>
      </c>
      <c r="B419" s="108"/>
      <c r="C419" s="66"/>
      <c r="D419" s="75" t="s">
        <v>413</v>
      </c>
      <c r="E419" s="69">
        <v>20800</v>
      </c>
      <c r="F419" s="69">
        <v>20708.28</v>
      </c>
      <c r="G419" s="73">
        <f t="shared" si="21"/>
        <v>99.55903846153845</v>
      </c>
      <c r="H419" s="69"/>
      <c r="I419" s="69"/>
      <c r="J419" s="73"/>
      <c r="K419" s="112"/>
    </row>
    <row r="420" spans="1:11" ht="14.25">
      <c r="A420" s="60" t="s">
        <v>544</v>
      </c>
      <c r="B420" s="108"/>
      <c r="C420" s="66"/>
      <c r="D420" s="75" t="s">
        <v>470</v>
      </c>
      <c r="E420" s="69">
        <v>0</v>
      </c>
      <c r="F420" s="69">
        <v>0</v>
      </c>
      <c r="G420" s="73">
        <v>0</v>
      </c>
      <c r="H420" s="69"/>
      <c r="I420" s="69"/>
      <c r="J420" s="73"/>
      <c r="K420" s="112"/>
    </row>
    <row r="421" spans="1:11" ht="14.25">
      <c r="A421" s="60" t="s">
        <v>695</v>
      </c>
      <c r="B421" s="108"/>
      <c r="C421" s="66"/>
      <c r="D421" s="75" t="s">
        <v>719</v>
      </c>
      <c r="E421" s="69">
        <v>0</v>
      </c>
      <c r="F421" s="69">
        <v>0</v>
      </c>
      <c r="G421" s="73">
        <v>0</v>
      </c>
      <c r="H421" s="69"/>
      <c r="I421" s="69"/>
      <c r="J421" s="73"/>
      <c r="K421" s="112"/>
    </row>
    <row r="422" spans="1:11" ht="14.25">
      <c r="A422" s="60" t="s">
        <v>757</v>
      </c>
      <c r="B422" s="108"/>
      <c r="C422" s="66">
        <v>4222</v>
      </c>
      <c r="D422" s="75" t="s">
        <v>66</v>
      </c>
      <c r="E422" s="69">
        <f>E423+E424</f>
        <v>18400</v>
      </c>
      <c r="F422" s="69">
        <f>F423+F424</f>
        <v>18310.8</v>
      </c>
      <c r="G422" s="73">
        <f t="shared" si="21"/>
        <v>99.51521739130435</v>
      </c>
      <c r="H422" s="69"/>
      <c r="I422" s="69"/>
      <c r="J422" s="73"/>
      <c r="K422" s="112"/>
    </row>
    <row r="423" spans="1:11" ht="14.25">
      <c r="A423" s="60" t="s">
        <v>145</v>
      </c>
      <c r="B423" s="108"/>
      <c r="C423" s="66"/>
      <c r="D423" s="75" t="s">
        <v>67</v>
      </c>
      <c r="E423" s="69">
        <v>14500</v>
      </c>
      <c r="F423" s="69">
        <v>14412.8</v>
      </c>
      <c r="G423" s="73">
        <f t="shared" si="21"/>
        <v>99.39862068965517</v>
      </c>
      <c r="H423" s="69"/>
      <c r="I423" s="69"/>
      <c r="J423" s="73"/>
      <c r="K423" s="112"/>
    </row>
    <row r="424" spans="1:11" ht="14.25">
      <c r="A424" s="60" t="s">
        <v>146</v>
      </c>
      <c r="B424" s="108"/>
      <c r="C424" s="66"/>
      <c r="D424" s="75" t="s">
        <v>68</v>
      </c>
      <c r="E424" s="69">
        <v>3900</v>
      </c>
      <c r="F424" s="69">
        <v>3898</v>
      </c>
      <c r="G424" s="73">
        <f t="shared" si="21"/>
        <v>99.94871794871794</v>
      </c>
      <c r="H424" s="69"/>
      <c r="I424" s="69"/>
      <c r="J424" s="73"/>
      <c r="K424" s="112"/>
    </row>
    <row r="425" spans="1:11" ht="14.25">
      <c r="A425" s="60"/>
      <c r="B425" s="108"/>
      <c r="C425" s="66">
        <v>4223</v>
      </c>
      <c r="D425" s="75" t="s">
        <v>762</v>
      </c>
      <c r="E425" s="69">
        <f>E426+E427</f>
        <v>6300</v>
      </c>
      <c r="F425" s="69">
        <f>F426+F427</f>
        <v>6154.900000000001</v>
      </c>
      <c r="G425" s="73">
        <f t="shared" si="21"/>
        <v>97.6968253968254</v>
      </c>
      <c r="H425" s="69"/>
      <c r="I425" s="69"/>
      <c r="J425" s="73"/>
      <c r="K425" s="112"/>
    </row>
    <row r="426" spans="1:11" ht="14.25">
      <c r="A426" s="60" t="s">
        <v>147</v>
      </c>
      <c r="B426" s="108"/>
      <c r="C426" s="66"/>
      <c r="D426" s="75" t="s">
        <v>69</v>
      </c>
      <c r="E426" s="69">
        <v>1900</v>
      </c>
      <c r="F426" s="69">
        <v>1817.8</v>
      </c>
      <c r="G426" s="73">
        <f t="shared" si="21"/>
        <v>95.67368421052632</v>
      </c>
      <c r="H426" s="69"/>
      <c r="I426" s="69"/>
      <c r="J426" s="73"/>
      <c r="K426" s="112"/>
    </row>
    <row r="427" spans="1:11" ht="14.25">
      <c r="A427" s="60" t="s">
        <v>148</v>
      </c>
      <c r="B427" s="108"/>
      <c r="C427" s="66"/>
      <c r="D427" s="75" t="s">
        <v>70</v>
      </c>
      <c r="E427" s="69">
        <v>4400</v>
      </c>
      <c r="F427" s="69">
        <v>4337.1</v>
      </c>
      <c r="G427" s="73">
        <f t="shared" si="21"/>
        <v>98.57045454545455</v>
      </c>
      <c r="H427" s="69"/>
      <c r="I427" s="69"/>
      <c r="J427" s="73"/>
      <c r="K427" s="112"/>
    </row>
    <row r="428" spans="1:11" ht="14.25">
      <c r="A428" s="60" t="s">
        <v>811</v>
      </c>
      <c r="B428" s="108"/>
      <c r="C428" s="66">
        <v>4227</v>
      </c>
      <c r="D428" s="75" t="s">
        <v>895</v>
      </c>
      <c r="E428" s="69">
        <v>26500</v>
      </c>
      <c r="F428" s="69">
        <v>26440.46</v>
      </c>
      <c r="G428" s="73">
        <f t="shared" si="21"/>
        <v>99.77532075471697</v>
      </c>
      <c r="H428" s="69"/>
      <c r="I428" s="69"/>
      <c r="J428" s="73"/>
      <c r="K428" s="112"/>
    </row>
    <row r="429" spans="1:11" ht="14.25">
      <c r="A429" s="60"/>
      <c r="B429" s="108"/>
      <c r="C429" s="81">
        <v>4</v>
      </c>
      <c r="D429" s="82" t="s">
        <v>910</v>
      </c>
      <c r="E429" s="70">
        <f>E430</f>
        <v>1500</v>
      </c>
      <c r="F429" s="70">
        <f>F430</f>
        <v>1500</v>
      </c>
      <c r="G429" s="73">
        <f t="shared" si="21"/>
        <v>100</v>
      </c>
      <c r="H429" s="70"/>
      <c r="I429" s="70"/>
      <c r="J429" s="73"/>
      <c r="K429" s="112"/>
    </row>
    <row r="430" spans="1:11" ht="14.25">
      <c r="A430" s="60"/>
      <c r="B430" s="108"/>
      <c r="C430" s="65">
        <v>45</v>
      </c>
      <c r="D430" s="19" t="s">
        <v>685</v>
      </c>
      <c r="E430" s="70">
        <v>1500</v>
      </c>
      <c r="F430" s="70">
        <v>1500</v>
      </c>
      <c r="G430" s="73">
        <f t="shared" si="21"/>
        <v>100</v>
      </c>
      <c r="H430" s="70"/>
      <c r="I430" s="70"/>
      <c r="J430" s="73"/>
      <c r="K430" s="69"/>
    </row>
    <row r="431" spans="1:11" ht="14.25">
      <c r="A431" s="60"/>
      <c r="B431" s="108"/>
      <c r="C431" s="99">
        <v>453</v>
      </c>
      <c r="D431" s="19" t="s">
        <v>749</v>
      </c>
      <c r="E431" s="70">
        <v>1500</v>
      </c>
      <c r="F431" s="70">
        <v>1500</v>
      </c>
      <c r="G431" s="73">
        <f t="shared" si="21"/>
        <v>100</v>
      </c>
      <c r="H431" s="70"/>
      <c r="I431" s="70"/>
      <c r="J431" s="73"/>
      <c r="K431" s="69"/>
    </row>
    <row r="432" spans="1:11" ht="14.25">
      <c r="A432" s="60" t="s">
        <v>113</v>
      </c>
      <c r="B432" s="108"/>
      <c r="C432" s="97">
        <v>4531</v>
      </c>
      <c r="D432" s="16" t="s">
        <v>749</v>
      </c>
      <c r="E432" s="69">
        <v>1500</v>
      </c>
      <c r="F432" s="69">
        <v>1500</v>
      </c>
      <c r="G432" s="73">
        <f t="shared" si="21"/>
        <v>100</v>
      </c>
      <c r="H432" s="69"/>
      <c r="I432" s="69"/>
      <c r="J432" s="73"/>
      <c r="K432" s="69"/>
    </row>
    <row r="433" spans="1:11" ht="14.25">
      <c r="A433" s="60"/>
      <c r="B433" s="108"/>
      <c r="C433" s="97"/>
      <c r="D433" s="16"/>
      <c r="E433" s="69"/>
      <c r="F433" s="69"/>
      <c r="G433" s="73"/>
      <c r="H433" s="69"/>
      <c r="I433" s="69"/>
      <c r="J433" s="73"/>
      <c r="K433" s="69"/>
    </row>
    <row r="434" spans="1:11" ht="14.25">
      <c r="A434" s="60"/>
      <c r="B434" s="108"/>
      <c r="C434" s="97"/>
      <c r="D434" s="16"/>
      <c r="E434" s="69"/>
      <c r="F434" s="69"/>
      <c r="G434" s="73"/>
      <c r="H434" s="69"/>
      <c r="I434" s="69"/>
      <c r="J434" s="73"/>
      <c r="K434" s="69"/>
    </row>
    <row r="435" spans="1:11" ht="14.25">
      <c r="A435" s="54"/>
      <c r="B435" s="108" t="s">
        <v>903</v>
      </c>
      <c r="C435" s="65"/>
      <c r="D435" s="19" t="s">
        <v>438</v>
      </c>
      <c r="E435" s="70">
        <f>E437+E460</f>
        <v>514655</v>
      </c>
      <c r="F435" s="70">
        <f>F437+F460</f>
        <v>503715.27</v>
      </c>
      <c r="G435" s="73">
        <f>F435/E435*100</f>
        <v>97.87435660782467</v>
      </c>
      <c r="H435" s="70"/>
      <c r="I435" s="70"/>
      <c r="J435" s="73"/>
      <c r="K435" s="112"/>
    </row>
    <row r="436" spans="1:11" ht="14.25">
      <c r="A436" s="54"/>
      <c r="B436" s="108"/>
      <c r="C436" s="65"/>
      <c r="D436" s="19" t="s">
        <v>904</v>
      </c>
      <c r="E436" s="70"/>
      <c r="F436" s="70"/>
      <c r="G436" s="73"/>
      <c r="H436" s="70"/>
      <c r="I436" s="70"/>
      <c r="J436" s="73"/>
      <c r="K436" s="112"/>
    </row>
    <row r="437" spans="1:11" ht="14.25">
      <c r="A437" s="54"/>
      <c r="B437" s="108" t="s">
        <v>906</v>
      </c>
      <c r="C437" s="65"/>
      <c r="D437" s="74" t="s">
        <v>905</v>
      </c>
      <c r="E437" s="70">
        <f>E440+E446+E455</f>
        <v>504655</v>
      </c>
      <c r="F437" s="70">
        <f>F440+F446+F455</f>
        <v>503715.27</v>
      </c>
      <c r="G437" s="73">
        <f aca="true" t="shared" si="23" ref="G437:G498">F437/E437*100</f>
        <v>99.81378763709861</v>
      </c>
      <c r="H437" s="70"/>
      <c r="I437" s="70"/>
      <c r="J437" s="73"/>
      <c r="K437" s="112"/>
    </row>
    <row r="438" spans="1:11" ht="14.25">
      <c r="A438" s="54"/>
      <c r="B438" s="108"/>
      <c r="C438" s="65"/>
      <c r="D438" s="74" t="s">
        <v>439</v>
      </c>
      <c r="E438" s="70"/>
      <c r="F438" s="70"/>
      <c r="G438" s="73"/>
      <c r="H438" s="70"/>
      <c r="I438" s="70"/>
      <c r="J438" s="73"/>
      <c r="K438" s="112"/>
    </row>
    <row r="439" spans="1:11" ht="14.25">
      <c r="A439" s="54"/>
      <c r="B439" s="108"/>
      <c r="C439" s="65"/>
      <c r="D439" s="12" t="s">
        <v>125</v>
      </c>
      <c r="E439" s="70"/>
      <c r="F439" s="70"/>
      <c r="G439" s="73"/>
      <c r="H439" s="70"/>
      <c r="I439" s="70"/>
      <c r="J439" s="73"/>
      <c r="K439" s="112"/>
    </row>
    <row r="440" spans="1:11" ht="14.25">
      <c r="A440" s="54"/>
      <c r="B440" s="108" t="s">
        <v>907</v>
      </c>
      <c r="C440" s="65"/>
      <c r="D440" s="74" t="s">
        <v>83</v>
      </c>
      <c r="E440" s="70">
        <f>E442</f>
        <v>377755</v>
      </c>
      <c r="F440" s="70">
        <f>F442</f>
        <v>377755</v>
      </c>
      <c r="G440" s="73">
        <f t="shared" si="23"/>
        <v>100</v>
      </c>
      <c r="H440" s="70"/>
      <c r="I440" s="70"/>
      <c r="J440" s="73"/>
      <c r="K440" s="112"/>
    </row>
    <row r="441" spans="1:11" ht="14.25">
      <c r="A441" s="54"/>
      <c r="B441" s="108"/>
      <c r="C441" s="65"/>
      <c r="D441" s="74" t="s">
        <v>84</v>
      </c>
      <c r="E441" s="70"/>
      <c r="F441" s="70"/>
      <c r="G441" s="73"/>
      <c r="H441" s="70"/>
      <c r="I441" s="70"/>
      <c r="J441" s="73"/>
      <c r="K441" s="112"/>
    </row>
    <row r="442" spans="1:11" ht="14.25">
      <c r="A442" s="54"/>
      <c r="B442" s="108"/>
      <c r="C442" s="65">
        <v>3</v>
      </c>
      <c r="D442" s="74" t="s">
        <v>908</v>
      </c>
      <c r="E442" s="70">
        <f aca="true" t="shared" si="24" ref="E442:F444">E443</f>
        <v>377755</v>
      </c>
      <c r="F442" s="70">
        <f t="shared" si="24"/>
        <v>377755</v>
      </c>
      <c r="G442" s="73">
        <f t="shared" si="23"/>
        <v>100</v>
      </c>
      <c r="H442" s="70"/>
      <c r="I442" s="70"/>
      <c r="J442" s="73"/>
      <c r="K442" s="112"/>
    </row>
    <row r="443" spans="1:11" ht="14.25">
      <c r="A443" s="54"/>
      <c r="B443" s="108"/>
      <c r="C443" s="65">
        <v>38</v>
      </c>
      <c r="D443" s="74" t="s">
        <v>396</v>
      </c>
      <c r="E443" s="70">
        <f t="shared" si="24"/>
        <v>377755</v>
      </c>
      <c r="F443" s="70">
        <f t="shared" si="24"/>
        <v>377755</v>
      </c>
      <c r="G443" s="73">
        <f t="shared" si="23"/>
        <v>100</v>
      </c>
      <c r="H443" s="70"/>
      <c r="I443" s="70"/>
      <c r="J443" s="73"/>
      <c r="K443" s="112"/>
    </row>
    <row r="444" spans="1:11" ht="14.25">
      <c r="A444" s="54"/>
      <c r="B444" s="108"/>
      <c r="C444" s="65">
        <v>381</v>
      </c>
      <c r="D444" s="74" t="s">
        <v>273</v>
      </c>
      <c r="E444" s="70">
        <f t="shared" si="24"/>
        <v>377755</v>
      </c>
      <c r="F444" s="70">
        <f t="shared" si="24"/>
        <v>377755</v>
      </c>
      <c r="G444" s="73">
        <f t="shared" si="23"/>
        <v>100</v>
      </c>
      <c r="H444" s="70"/>
      <c r="I444" s="70"/>
      <c r="J444" s="73"/>
      <c r="K444" s="112"/>
    </row>
    <row r="445" spans="1:11" ht="14.25">
      <c r="A445" s="60" t="s">
        <v>546</v>
      </c>
      <c r="B445" s="108"/>
      <c r="C445" s="66">
        <v>3811</v>
      </c>
      <c r="D445" s="75" t="s">
        <v>172</v>
      </c>
      <c r="E445" s="69">
        <v>377755</v>
      </c>
      <c r="F445" s="69">
        <v>377755</v>
      </c>
      <c r="G445" s="73">
        <f t="shared" si="23"/>
        <v>100</v>
      </c>
      <c r="H445" s="69"/>
      <c r="I445" s="69"/>
      <c r="J445" s="73"/>
      <c r="K445" s="112"/>
    </row>
    <row r="446" spans="1:11" s="2" customFormat="1" ht="15">
      <c r="A446" s="54"/>
      <c r="B446" s="108" t="s">
        <v>912</v>
      </c>
      <c r="C446" s="65"/>
      <c r="D446" s="74" t="s">
        <v>911</v>
      </c>
      <c r="E446" s="70">
        <f>E451</f>
        <v>115000</v>
      </c>
      <c r="F446" s="70">
        <f>F451</f>
        <v>114065.27</v>
      </c>
      <c r="G446" s="73">
        <f t="shared" si="23"/>
        <v>99.18719130434783</v>
      </c>
      <c r="H446" s="70"/>
      <c r="I446" s="70"/>
      <c r="J446" s="73"/>
      <c r="K446" s="112"/>
    </row>
    <row r="447" spans="1:11" s="2" customFormat="1" ht="15">
      <c r="A447" s="54"/>
      <c r="B447" s="108"/>
      <c r="C447" s="65">
        <v>3</v>
      </c>
      <c r="D447" s="74" t="s">
        <v>908</v>
      </c>
      <c r="E447" s="70">
        <f aca="true" t="shared" si="25" ref="E447:F449">E448</f>
        <v>0</v>
      </c>
      <c r="F447" s="70">
        <f t="shared" si="25"/>
        <v>0</v>
      </c>
      <c r="G447" s="73">
        <v>0</v>
      </c>
      <c r="H447" s="70"/>
      <c r="I447" s="70"/>
      <c r="J447" s="73"/>
      <c r="K447" s="112"/>
    </row>
    <row r="448" spans="1:11" ht="14.25">
      <c r="A448" s="54"/>
      <c r="B448" s="108"/>
      <c r="C448" s="65">
        <v>38</v>
      </c>
      <c r="D448" s="74" t="s">
        <v>396</v>
      </c>
      <c r="E448" s="70">
        <f t="shared" si="25"/>
        <v>0</v>
      </c>
      <c r="F448" s="70">
        <f t="shared" si="25"/>
        <v>0</v>
      </c>
      <c r="G448" s="73">
        <v>0</v>
      </c>
      <c r="H448" s="70"/>
      <c r="I448" s="70"/>
      <c r="J448" s="73"/>
      <c r="K448" s="112"/>
    </row>
    <row r="449" spans="1:11" ht="14.25">
      <c r="A449" s="54"/>
      <c r="B449" s="108"/>
      <c r="C449" s="65">
        <v>381</v>
      </c>
      <c r="D449" s="74" t="s">
        <v>273</v>
      </c>
      <c r="E449" s="70">
        <f t="shared" si="25"/>
        <v>0</v>
      </c>
      <c r="F449" s="70">
        <f t="shared" si="25"/>
        <v>0</v>
      </c>
      <c r="G449" s="73">
        <v>0</v>
      </c>
      <c r="H449" s="70"/>
      <c r="I449" s="70"/>
      <c r="J449" s="73"/>
      <c r="K449" s="112"/>
    </row>
    <row r="450" spans="1:11" ht="14.25">
      <c r="A450" s="60" t="s">
        <v>547</v>
      </c>
      <c r="B450" s="108"/>
      <c r="C450" s="66">
        <v>3811</v>
      </c>
      <c r="D450" s="75" t="s">
        <v>172</v>
      </c>
      <c r="E450" s="69">
        <v>0</v>
      </c>
      <c r="F450" s="69">
        <v>0</v>
      </c>
      <c r="G450" s="73">
        <v>0</v>
      </c>
      <c r="H450" s="69"/>
      <c r="I450" s="69"/>
      <c r="J450" s="73"/>
      <c r="K450" s="112"/>
    </row>
    <row r="451" spans="1:11" ht="14.25">
      <c r="A451" s="60"/>
      <c r="B451" s="108"/>
      <c r="C451" s="65">
        <v>3</v>
      </c>
      <c r="D451" s="74" t="s">
        <v>908</v>
      </c>
      <c r="E451" s="70">
        <f aca="true" t="shared" si="26" ref="E451:F453">E452</f>
        <v>115000</v>
      </c>
      <c r="F451" s="70">
        <f t="shared" si="26"/>
        <v>114065.27</v>
      </c>
      <c r="G451" s="73">
        <f t="shared" si="23"/>
        <v>99.18719130434783</v>
      </c>
      <c r="H451" s="70"/>
      <c r="I451" s="70"/>
      <c r="J451" s="73"/>
      <c r="K451" s="112"/>
    </row>
    <row r="452" spans="1:11" ht="14.25">
      <c r="A452" s="60"/>
      <c r="B452" s="108"/>
      <c r="C452" s="65">
        <v>36</v>
      </c>
      <c r="D452" s="74" t="s">
        <v>772</v>
      </c>
      <c r="E452" s="70">
        <f t="shared" si="26"/>
        <v>115000</v>
      </c>
      <c r="F452" s="70">
        <f t="shared" si="26"/>
        <v>114065.27</v>
      </c>
      <c r="G452" s="73">
        <f t="shared" si="23"/>
        <v>99.18719130434783</v>
      </c>
      <c r="H452" s="70"/>
      <c r="I452" s="70"/>
      <c r="J452" s="73"/>
      <c r="K452" s="112"/>
    </row>
    <row r="453" spans="1:11" ht="14.25">
      <c r="A453" s="60"/>
      <c r="B453" s="108"/>
      <c r="C453" s="65">
        <v>363</v>
      </c>
      <c r="D453" s="74" t="s">
        <v>773</v>
      </c>
      <c r="E453" s="70">
        <f t="shared" si="26"/>
        <v>115000</v>
      </c>
      <c r="F453" s="70">
        <f t="shared" si="26"/>
        <v>114065.27</v>
      </c>
      <c r="G453" s="73">
        <f t="shared" si="23"/>
        <v>99.18719130434783</v>
      </c>
      <c r="H453" s="70"/>
      <c r="I453" s="70"/>
      <c r="J453" s="73"/>
      <c r="K453" s="112"/>
    </row>
    <row r="454" spans="1:11" ht="14.25">
      <c r="A454" s="60" t="s">
        <v>547</v>
      </c>
      <c r="B454" s="108"/>
      <c r="C454" s="66">
        <v>3631</v>
      </c>
      <c r="D454" s="75" t="s">
        <v>774</v>
      </c>
      <c r="E454" s="69">
        <v>115000</v>
      </c>
      <c r="F454" s="69">
        <v>114065.27</v>
      </c>
      <c r="G454" s="73">
        <f t="shared" si="23"/>
        <v>99.18719130434783</v>
      </c>
      <c r="H454" s="69"/>
      <c r="I454" s="69"/>
      <c r="J454" s="73"/>
      <c r="K454" s="112"/>
    </row>
    <row r="455" spans="1:11" ht="14.25">
      <c r="A455" s="60"/>
      <c r="B455" s="108" t="s">
        <v>921</v>
      </c>
      <c r="C455" s="66"/>
      <c r="D455" s="74" t="s">
        <v>922</v>
      </c>
      <c r="E455" s="70">
        <f aca="true" t="shared" si="27" ref="E455:F458">E456</f>
        <v>11900</v>
      </c>
      <c r="F455" s="70">
        <f t="shared" si="27"/>
        <v>11895</v>
      </c>
      <c r="G455" s="73">
        <f t="shared" si="23"/>
        <v>99.95798319327731</v>
      </c>
      <c r="H455" s="70"/>
      <c r="I455" s="70"/>
      <c r="J455" s="73"/>
      <c r="K455" s="112"/>
    </row>
    <row r="456" spans="1:11" ht="14.25">
      <c r="A456" s="60"/>
      <c r="B456" s="108"/>
      <c r="C456" s="65">
        <v>4</v>
      </c>
      <c r="D456" s="74" t="s">
        <v>917</v>
      </c>
      <c r="E456" s="70">
        <f t="shared" si="27"/>
        <v>11900</v>
      </c>
      <c r="F456" s="70">
        <f t="shared" si="27"/>
        <v>11895</v>
      </c>
      <c r="G456" s="73">
        <f t="shared" si="23"/>
        <v>99.95798319327731</v>
      </c>
      <c r="H456" s="70"/>
      <c r="I456" s="70"/>
      <c r="J456" s="73"/>
      <c r="K456" s="112"/>
    </row>
    <row r="457" spans="1:11" ht="14.25">
      <c r="A457" s="60"/>
      <c r="B457" s="108"/>
      <c r="C457" s="65">
        <v>42</v>
      </c>
      <c r="D457" s="74" t="s">
        <v>918</v>
      </c>
      <c r="E457" s="70">
        <f t="shared" si="27"/>
        <v>11900</v>
      </c>
      <c r="F457" s="70">
        <f t="shared" si="27"/>
        <v>11895</v>
      </c>
      <c r="G457" s="73">
        <f t="shared" si="23"/>
        <v>99.95798319327731</v>
      </c>
      <c r="H457" s="70"/>
      <c r="I457" s="70"/>
      <c r="J457" s="73"/>
      <c r="K457" s="112"/>
    </row>
    <row r="458" spans="1:11" ht="14.25">
      <c r="A458" s="60"/>
      <c r="B458" s="108"/>
      <c r="C458" s="65">
        <v>422</v>
      </c>
      <c r="D458" s="74" t="s">
        <v>270</v>
      </c>
      <c r="E458" s="70">
        <f t="shared" si="27"/>
        <v>11900</v>
      </c>
      <c r="F458" s="70">
        <f t="shared" si="27"/>
        <v>11895</v>
      </c>
      <c r="G458" s="73">
        <f t="shared" si="23"/>
        <v>99.95798319327731</v>
      </c>
      <c r="H458" s="70"/>
      <c r="I458" s="70"/>
      <c r="J458" s="73"/>
      <c r="K458" s="112"/>
    </row>
    <row r="459" spans="1:11" ht="14.25">
      <c r="A459" s="60" t="s">
        <v>919</v>
      </c>
      <c r="B459" s="108"/>
      <c r="C459" s="66">
        <v>4223</v>
      </c>
      <c r="D459" s="75" t="s">
        <v>762</v>
      </c>
      <c r="E459" s="69">
        <v>11900</v>
      </c>
      <c r="F459" s="69">
        <v>11895</v>
      </c>
      <c r="G459" s="73">
        <f t="shared" si="23"/>
        <v>99.95798319327731</v>
      </c>
      <c r="H459" s="69"/>
      <c r="I459" s="69"/>
      <c r="J459" s="73"/>
      <c r="K459" s="112"/>
    </row>
    <row r="460" spans="1:11" ht="14.25">
      <c r="A460" s="54"/>
      <c r="B460" s="108" t="s">
        <v>913</v>
      </c>
      <c r="C460" s="65"/>
      <c r="D460" s="74" t="s">
        <v>920</v>
      </c>
      <c r="E460" s="70">
        <f>E464</f>
        <v>10000</v>
      </c>
      <c r="F460" s="70">
        <f>F464</f>
        <v>0</v>
      </c>
      <c r="G460" s="73">
        <f t="shared" si="23"/>
        <v>0</v>
      </c>
      <c r="H460" s="70"/>
      <c r="I460" s="70"/>
      <c r="J460" s="73"/>
      <c r="K460" s="112"/>
    </row>
    <row r="461" spans="1:11" ht="14.25">
      <c r="A461" s="54"/>
      <c r="B461" s="108" t="s">
        <v>916</v>
      </c>
      <c r="C461" s="65"/>
      <c r="D461" s="74" t="s">
        <v>914</v>
      </c>
      <c r="E461" s="70">
        <f>E464</f>
        <v>10000</v>
      </c>
      <c r="F461" s="70">
        <f>F464</f>
        <v>0</v>
      </c>
      <c r="G461" s="73">
        <f t="shared" si="23"/>
        <v>0</v>
      </c>
      <c r="H461" s="70"/>
      <c r="I461" s="70"/>
      <c r="J461" s="73"/>
      <c r="K461" s="112"/>
    </row>
    <row r="462" spans="1:11" ht="14.25">
      <c r="A462" s="54"/>
      <c r="B462" s="108"/>
      <c r="C462" s="65"/>
      <c r="D462" s="74" t="s">
        <v>915</v>
      </c>
      <c r="E462" s="70"/>
      <c r="F462" s="70"/>
      <c r="G462" s="73"/>
      <c r="H462" s="70"/>
      <c r="I462" s="70"/>
      <c r="J462" s="73"/>
      <c r="K462" s="112"/>
    </row>
    <row r="463" spans="1:11" ht="14.25">
      <c r="A463" s="54"/>
      <c r="B463" s="108"/>
      <c r="C463" s="65">
        <v>3</v>
      </c>
      <c r="D463" s="74" t="s">
        <v>373</v>
      </c>
      <c r="E463" s="70"/>
      <c r="F463" s="70"/>
      <c r="G463" s="73"/>
      <c r="H463" s="70"/>
      <c r="I463" s="70"/>
      <c r="J463" s="73"/>
      <c r="K463" s="112"/>
    </row>
    <row r="464" spans="1:11" ht="14.25">
      <c r="A464" s="54"/>
      <c r="B464" s="108"/>
      <c r="C464" s="65">
        <v>32</v>
      </c>
      <c r="D464" s="74" t="s">
        <v>173</v>
      </c>
      <c r="E464" s="70">
        <f aca="true" t="shared" si="28" ref="E464:F466">E465</f>
        <v>10000</v>
      </c>
      <c r="F464" s="70">
        <f t="shared" si="28"/>
        <v>0</v>
      </c>
      <c r="G464" s="73">
        <f t="shared" si="23"/>
        <v>0</v>
      </c>
      <c r="H464" s="70"/>
      <c r="I464" s="70"/>
      <c r="J464" s="73"/>
      <c r="K464" s="112"/>
    </row>
    <row r="465" spans="1:11" ht="14.25">
      <c r="A465" s="54"/>
      <c r="B465" s="108"/>
      <c r="C465" s="65">
        <v>322</v>
      </c>
      <c r="D465" s="74" t="s">
        <v>174</v>
      </c>
      <c r="E465" s="70">
        <f t="shared" si="28"/>
        <v>10000</v>
      </c>
      <c r="F465" s="70">
        <f t="shared" si="28"/>
        <v>0</v>
      </c>
      <c r="G465" s="73">
        <f t="shared" si="23"/>
        <v>0</v>
      </c>
      <c r="H465" s="70"/>
      <c r="I465" s="70"/>
      <c r="J465" s="73"/>
      <c r="K465" s="112"/>
    </row>
    <row r="466" spans="1:11" ht="14.25">
      <c r="A466" s="60" t="s">
        <v>548</v>
      </c>
      <c r="B466" s="108"/>
      <c r="C466" s="66">
        <v>3221</v>
      </c>
      <c r="D466" s="75" t="s">
        <v>203</v>
      </c>
      <c r="E466" s="69">
        <f t="shared" si="28"/>
        <v>10000</v>
      </c>
      <c r="F466" s="69">
        <f t="shared" si="28"/>
        <v>0</v>
      </c>
      <c r="G466" s="73">
        <f t="shared" si="23"/>
        <v>0</v>
      </c>
      <c r="H466" s="69"/>
      <c r="I466" s="69"/>
      <c r="J466" s="73"/>
      <c r="K466" s="112"/>
    </row>
    <row r="467" spans="1:11" ht="14.25">
      <c r="A467" s="60"/>
      <c r="B467" s="108"/>
      <c r="C467" s="66"/>
      <c r="D467" s="75" t="s">
        <v>274</v>
      </c>
      <c r="E467" s="69">
        <v>10000</v>
      </c>
      <c r="F467" s="69">
        <v>0</v>
      </c>
      <c r="G467" s="73">
        <f t="shared" si="23"/>
        <v>0</v>
      </c>
      <c r="H467" s="69"/>
      <c r="I467" s="69"/>
      <c r="J467" s="73"/>
      <c r="K467" s="112"/>
    </row>
    <row r="468" spans="1:11" ht="14.25">
      <c r="A468" s="60"/>
      <c r="B468" s="108"/>
      <c r="C468" s="66"/>
      <c r="D468" s="75"/>
      <c r="E468" s="70"/>
      <c r="F468" s="70"/>
      <c r="G468" s="73"/>
      <c r="H468" s="70"/>
      <c r="I468" s="70"/>
      <c r="J468" s="73"/>
      <c r="K468" s="69"/>
    </row>
    <row r="469" spans="1:11" ht="14.25">
      <c r="A469" s="60"/>
      <c r="B469" s="108"/>
      <c r="C469" s="66"/>
      <c r="D469" s="75"/>
      <c r="E469" s="70"/>
      <c r="F469" s="70"/>
      <c r="G469" s="73"/>
      <c r="H469" s="70"/>
      <c r="I469" s="70"/>
      <c r="J469" s="73"/>
      <c r="K469" s="69"/>
    </row>
    <row r="470" spans="1:11" ht="14.25">
      <c r="A470" s="54"/>
      <c r="B470" s="108" t="s">
        <v>923</v>
      </c>
      <c r="C470" s="65"/>
      <c r="D470" s="19" t="s">
        <v>440</v>
      </c>
      <c r="E470" s="70">
        <f>E472+E492+E501</f>
        <v>1715200</v>
      </c>
      <c r="F470" s="70">
        <f>F472+F492+F501</f>
        <v>1704331.81</v>
      </c>
      <c r="G470" s="73">
        <f t="shared" si="23"/>
        <v>99.36636019123135</v>
      </c>
      <c r="H470" s="70"/>
      <c r="I470" s="70"/>
      <c r="J470" s="73"/>
      <c r="K470" s="112"/>
    </row>
    <row r="471" spans="1:11" ht="14.25">
      <c r="A471" s="54"/>
      <c r="B471" s="108"/>
      <c r="C471" s="65"/>
      <c r="D471" s="19" t="s">
        <v>929</v>
      </c>
      <c r="E471" s="70"/>
      <c r="F471" s="70"/>
      <c r="G471" s="73"/>
      <c r="H471" s="70"/>
      <c r="I471" s="70"/>
      <c r="J471" s="73"/>
      <c r="K471" s="112"/>
    </row>
    <row r="472" spans="1:11" s="2" customFormat="1" ht="15">
      <c r="A472" s="54"/>
      <c r="B472" s="108" t="s">
        <v>924</v>
      </c>
      <c r="C472" s="65"/>
      <c r="D472" s="74" t="s">
        <v>931</v>
      </c>
      <c r="E472" s="70">
        <f>E474+E479+E486</f>
        <v>42000</v>
      </c>
      <c r="F472" s="70">
        <f>F474+F479+F486</f>
        <v>32710</v>
      </c>
      <c r="G472" s="73">
        <f t="shared" si="23"/>
        <v>77.88095238095238</v>
      </c>
      <c r="H472" s="70"/>
      <c r="I472" s="70"/>
      <c r="J472" s="73"/>
      <c r="K472" s="112"/>
    </row>
    <row r="473" spans="1:11" s="2" customFormat="1" ht="15">
      <c r="A473" s="54"/>
      <c r="B473" s="108"/>
      <c r="C473" s="65"/>
      <c r="D473" s="12" t="s">
        <v>125</v>
      </c>
      <c r="E473" s="70"/>
      <c r="F473" s="70"/>
      <c r="G473" s="73"/>
      <c r="H473" s="70"/>
      <c r="I473" s="70"/>
      <c r="J473" s="73"/>
      <c r="K473" s="112"/>
    </row>
    <row r="474" spans="1:11" s="2" customFormat="1" ht="15">
      <c r="A474" s="54"/>
      <c r="B474" s="108" t="s">
        <v>925</v>
      </c>
      <c r="C474" s="65"/>
      <c r="D474" s="74" t="s">
        <v>930</v>
      </c>
      <c r="E474" s="70">
        <f aca="true" t="shared" si="29" ref="E474:F477">E475</f>
        <v>25000</v>
      </c>
      <c r="F474" s="70">
        <f t="shared" si="29"/>
        <v>25829.2</v>
      </c>
      <c r="G474" s="73">
        <f t="shared" si="23"/>
        <v>103.31680000000001</v>
      </c>
      <c r="H474" s="70"/>
      <c r="I474" s="70"/>
      <c r="J474" s="73"/>
      <c r="K474" s="112"/>
    </row>
    <row r="475" spans="1:11" s="2" customFormat="1" ht="15">
      <c r="A475" s="54"/>
      <c r="B475" s="108"/>
      <c r="C475" s="65">
        <v>3</v>
      </c>
      <c r="D475" s="74" t="s">
        <v>373</v>
      </c>
      <c r="E475" s="70">
        <f t="shared" si="29"/>
        <v>25000</v>
      </c>
      <c r="F475" s="70">
        <f t="shared" si="29"/>
        <v>25829.2</v>
      </c>
      <c r="G475" s="73">
        <f t="shared" si="23"/>
        <v>103.31680000000001</v>
      </c>
      <c r="H475" s="70"/>
      <c r="I475" s="70"/>
      <c r="J475" s="73"/>
      <c r="K475" s="112"/>
    </row>
    <row r="476" spans="1:11" s="2" customFormat="1" ht="15">
      <c r="A476" s="54"/>
      <c r="B476" s="108"/>
      <c r="C476" s="65">
        <v>32</v>
      </c>
      <c r="D476" s="74" t="s">
        <v>173</v>
      </c>
      <c r="E476" s="70">
        <f t="shared" si="29"/>
        <v>25000</v>
      </c>
      <c r="F476" s="70">
        <f t="shared" si="29"/>
        <v>25829.2</v>
      </c>
      <c r="G476" s="73">
        <f t="shared" si="23"/>
        <v>103.31680000000001</v>
      </c>
      <c r="H476" s="70"/>
      <c r="I476" s="70"/>
      <c r="J476" s="73"/>
      <c r="K476" s="112"/>
    </row>
    <row r="477" spans="1:11" s="2" customFormat="1" ht="15">
      <c r="A477" s="54"/>
      <c r="B477" s="108"/>
      <c r="C477" s="65">
        <v>323</v>
      </c>
      <c r="D477" s="74" t="s">
        <v>222</v>
      </c>
      <c r="E477" s="70">
        <f t="shared" si="29"/>
        <v>25000</v>
      </c>
      <c r="F477" s="70">
        <f t="shared" si="29"/>
        <v>25829.2</v>
      </c>
      <c r="G477" s="73">
        <f t="shared" si="23"/>
        <v>103.31680000000001</v>
      </c>
      <c r="H477" s="70"/>
      <c r="I477" s="70"/>
      <c r="J477" s="73"/>
      <c r="K477" s="112"/>
    </row>
    <row r="478" spans="1:11" ht="14.25">
      <c r="A478" s="60" t="s">
        <v>549</v>
      </c>
      <c r="B478" s="108"/>
      <c r="C478" s="66">
        <v>3236</v>
      </c>
      <c r="D478" s="75" t="s">
        <v>416</v>
      </c>
      <c r="E478" s="69">
        <v>25000</v>
      </c>
      <c r="F478" s="69">
        <v>25829.2</v>
      </c>
      <c r="G478" s="73">
        <f t="shared" si="23"/>
        <v>103.31680000000001</v>
      </c>
      <c r="H478" s="69"/>
      <c r="I478" s="69"/>
      <c r="J478" s="73"/>
      <c r="K478" s="112"/>
    </row>
    <row r="479" spans="1:11" ht="14.25">
      <c r="A479" s="60"/>
      <c r="B479" s="108" t="s">
        <v>927</v>
      </c>
      <c r="C479" s="65"/>
      <c r="D479" s="74" t="s">
        <v>926</v>
      </c>
      <c r="E479" s="70">
        <f>E482</f>
        <v>10000</v>
      </c>
      <c r="F479" s="70">
        <f>F482</f>
        <v>6880.8</v>
      </c>
      <c r="G479" s="73">
        <f t="shared" si="23"/>
        <v>68.808</v>
      </c>
      <c r="H479" s="70"/>
      <c r="I479" s="70"/>
      <c r="J479" s="73"/>
      <c r="K479" s="112"/>
    </row>
    <row r="480" spans="1:11" ht="14.25">
      <c r="A480" s="60"/>
      <c r="B480" s="108"/>
      <c r="C480" s="65"/>
      <c r="D480" s="74" t="s">
        <v>744</v>
      </c>
      <c r="E480" s="70"/>
      <c r="F480" s="70"/>
      <c r="G480" s="73"/>
      <c r="H480" s="70"/>
      <c r="I480" s="70"/>
      <c r="J480" s="73"/>
      <c r="K480" s="112"/>
    </row>
    <row r="481" spans="1:11" ht="14.25">
      <c r="A481" s="60"/>
      <c r="B481" s="108"/>
      <c r="C481" s="65">
        <v>3</v>
      </c>
      <c r="D481" s="74" t="s">
        <v>373</v>
      </c>
      <c r="E481" s="70">
        <f>E482</f>
        <v>10000</v>
      </c>
      <c r="F481" s="70">
        <f>F482</f>
        <v>6880.8</v>
      </c>
      <c r="G481" s="73">
        <f t="shared" si="23"/>
        <v>68.808</v>
      </c>
      <c r="H481" s="70"/>
      <c r="I481" s="70"/>
      <c r="J481" s="73"/>
      <c r="K481" s="112"/>
    </row>
    <row r="482" spans="1:11" ht="14.25">
      <c r="A482" s="60"/>
      <c r="B482" s="108"/>
      <c r="C482" s="65">
        <v>32</v>
      </c>
      <c r="D482" s="74" t="s">
        <v>415</v>
      </c>
      <c r="E482" s="70">
        <f>E483</f>
        <v>10000</v>
      </c>
      <c r="F482" s="70">
        <f>F483</f>
        <v>6880.8</v>
      </c>
      <c r="G482" s="73">
        <f t="shared" si="23"/>
        <v>68.808</v>
      </c>
      <c r="H482" s="70"/>
      <c r="I482" s="70"/>
      <c r="J482" s="73"/>
      <c r="K482" s="112"/>
    </row>
    <row r="483" spans="1:11" ht="14.25">
      <c r="A483" s="60"/>
      <c r="B483" s="108"/>
      <c r="C483" s="65">
        <v>323</v>
      </c>
      <c r="D483" s="74" t="s">
        <v>222</v>
      </c>
      <c r="E483" s="70">
        <f>E484+E485</f>
        <v>10000</v>
      </c>
      <c r="F483" s="70">
        <f>F484+F485</f>
        <v>6880.8</v>
      </c>
      <c r="G483" s="73">
        <f t="shared" si="23"/>
        <v>68.808</v>
      </c>
      <c r="H483" s="70"/>
      <c r="I483" s="70"/>
      <c r="J483" s="73"/>
      <c r="K483" s="112"/>
    </row>
    <row r="484" spans="1:11" ht="14.25">
      <c r="A484" s="60" t="s">
        <v>756</v>
      </c>
      <c r="B484" s="108"/>
      <c r="C484" s="66">
        <v>3234</v>
      </c>
      <c r="D484" s="75" t="s">
        <v>743</v>
      </c>
      <c r="E484" s="69">
        <v>0</v>
      </c>
      <c r="F484" s="69">
        <v>0</v>
      </c>
      <c r="G484" s="73">
        <v>0</v>
      </c>
      <c r="H484" s="69"/>
      <c r="I484" s="69"/>
      <c r="J484" s="73"/>
      <c r="K484" s="112"/>
    </row>
    <row r="485" spans="1:11" ht="14.25">
      <c r="A485" s="60" t="s">
        <v>755</v>
      </c>
      <c r="B485" s="108"/>
      <c r="C485" s="66">
        <v>3234</v>
      </c>
      <c r="D485" s="75" t="s">
        <v>745</v>
      </c>
      <c r="E485" s="69">
        <v>10000</v>
      </c>
      <c r="F485" s="69">
        <v>6880.8</v>
      </c>
      <c r="G485" s="73">
        <f t="shared" si="23"/>
        <v>68.808</v>
      </c>
      <c r="H485" s="69"/>
      <c r="I485" s="69"/>
      <c r="J485" s="73"/>
      <c r="K485" s="112"/>
    </row>
    <row r="486" spans="1:11" ht="14.25">
      <c r="A486" s="54"/>
      <c r="B486" s="108" t="s">
        <v>89</v>
      </c>
      <c r="C486" s="65"/>
      <c r="D486" s="74" t="s">
        <v>90</v>
      </c>
      <c r="E486" s="73">
        <f>E487</f>
        <v>7000</v>
      </c>
      <c r="F486" s="73">
        <f>F487</f>
        <v>0</v>
      </c>
      <c r="G486" s="73">
        <f t="shared" si="23"/>
        <v>0</v>
      </c>
      <c r="H486" s="73"/>
      <c r="I486" s="73"/>
      <c r="J486" s="73"/>
      <c r="K486" s="112"/>
    </row>
    <row r="487" spans="1:11" ht="14.25">
      <c r="A487" s="54"/>
      <c r="B487" s="108"/>
      <c r="C487" s="65">
        <v>3</v>
      </c>
      <c r="D487" s="74" t="s">
        <v>373</v>
      </c>
      <c r="E487" s="73">
        <f>E488</f>
        <v>7000</v>
      </c>
      <c r="F487" s="73">
        <f>F488</f>
        <v>0</v>
      </c>
      <c r="G487" s="73">
        <f t="shared" si="23"/>
        <v>0</v>
      </c>
      <c r="H487" s="73"/>
      <c r="I487" s="73"/>
      <c r="J487" s="73"/>
      <c r="K487" s="112"/>
    </row>
    <row r="488" spans="1:11" ht="14.25">
      <c r="A488" s="54"/>
      <c r="B488" s="108"/>
      <c r="C488" s="65">
        <v>35</v>
      </c>
      <c r="D488" s="74" t="s">
        <v>819</v>
      </c>
      <c r="E488" s="73">
        <f>E490</f>
        <v>7000</v>
      </c>
      <c r="F488" s="73">
        <f>F490</f>
        <v>0</v>
      </c>
      <c r="G488" s="73">
        <f t="shared" si="23"/>
        <v>0</v>
      </c>
      <c r="H488" s="73"/>
      <c r="I488" s="73"/>
      <c r="J488" s="73"/>
      <c r="K488" s="112"/>
    </row>
    <row r="489" spans="1:11" ht="14.25">
      <c r="A489" s="54"/>
      <c r="B489" s="108"/>
      <c r="C489" s="65">
        <v>352</v>
      </c>
      <c r="D489" s="82" t="s">
        <v>832</v>
      </c>
      <c r="E489" s="73">
        <v>0</v>
      </c>
      <c r="F489" s="73">
        <v>0</v>
      </c>
      <c r="G489" s="73">
        <v>0</v>
      </c>
      <c r="H489" s="73"/>
      <c r="I489" s="73"/>
      <c r="J489" s="73"/>
      <c r="K489" s="112"/>
    </row>
    <row r="490" spans="1:11" ht="14.25">
      <c r="A490" s="54"/>
      <c r="B490" s="108"/>
      <c r="C490" s="65"/>
      <c r="D490" s="82" t="s">
        <v>833</v>
      </c>
      <c r="E490" s="73">
        <f>E491</f>
        <v>7000</v>
      </c>
      <c r="F490" s="73">
        <f>F491</f>
        <v>0</v>
      </c>
      <c r="G490" s="73">
        <f t="shared" si="23"/>
        <v>0</v>
      </c>
      <c r="H490" s="73"/>
      <c r="I490" s="73"/>
      <c r="J490" s="73"/>
      <c r="K490" s="112"/>
    </row>
    <row r="491" spans="1:11" ht="14.25">
      <c r="A491" s="60" t="s">
        <v>91</v>
      </c>
      <c r="B491" s="108"/>
      <c r="C491" s="66">
        <v>3523</v>
      </c>
      <c r="D491" s="95" t="s">
        <v>92</v>
      </c>
      <c r="E491" s="123">
        <v>7000</v>
      </c>
      <c r="F491" s="123">
        <v>0</v>
      </c>
      <c r="G491" s="73">
        <f t="shared" si="23"/>
        <v>0</v>
      </c>
      <c r="H491" s="123"/>
      <c r="I491" s="123"/>
      <c r="J491" s="73"/>
      <c r="K491" s="112"/>
    </row>
    <row r="492" spans="1:11" ht="14.25">
      <c r="A492" s="60"/>
      <c r="B492" s="108" t="s">
        <v>928</v>
      </c>
      <c r="C492" s="66"/>
      <c r="D492" s="82" t="s">
        <v>835</v>
      </c>
      <c r="E492" s="70">
        <f aca="true" t="shared" si="30" ref="E492:F494">E493</f>
        <v>21000</v>
      </c>
      <c r="F492" s="70">
        <f t="shared" si="30"/>
        <v>19579.84</v>
      </c>
      <c r="G492" s="73">
        <f t="shared" si="23"/>
        <v>93.23733333333334</v>
      </c>
      <c r="H492" s="70"/>
      <c r="I492" s="70"/>
      <c r="J492" s="73"/>
      <c r="K492" s="112"/>
    </row>
    <row r="493" spans="1:11" ht="14.25">
      <c r="A493" s="60"/>
      <c r="B493" s="108" t="s">
        <v>933</v>
      </c>
      <c r="C493" s="66"/>
      <c r="D493" s="82" t="s">
        <v>932</v>
      </c>
      <c r="E493" s="70">
        <f t="shared" si="30"/>
        <v>21000</v>
      </c>
      <c r="F493" s="70">
        <f t="shared" si="30"/>
        <v>19579.84</v>
      </c>
      <c r="G493" s="73">
        <f t="shared" si="23"/>
        <v>93.23733333333334</v>
      </c>
      <c r="H493" s="70"/>
      <c r="I493" s="70"/>
      <c r="J493" s="73"/>
      <c r="K493" s="112"/>
    </row>
    <row r="494" spans="1:11" ht="14.25">
      <c r="A494" s="60"/>
      <c r="B494" s="108"/>
      <c r="C494" s="81">
        <v>3</v>
      </c>
      <c r="D494" s="82" t="s">
        <v>373</v>
      </c>
      <c r="E494" s="70">
        <f t="shared" si="30"/>
        <v>21000</v>
      </c>
      <c r="F494" s="70">
        <f t="shared" si="30"/>
        <v>19579.84</v>
      </c>
      <c r="G494" s="73">
        <f t="shared" si="23"/>
        <v>93.23733333333334</v>
      </c>
      <c r="H494" s="70"/>
      <c r="I494" s="70"/>
      <c r="J494" s="73"/>
      <c r="K494" s="112"/>
    </row>
    <row r="495" spans="1:11" ht="14.25">
      <c r="A495" s="60"/>
      <c r="B495" s="108"/>
      <c r="C495" s="81">
        <v>35</v>
      </c>
      <c r="D495" s="82" t="s">
        <v>819</v>
      </c>
      <c r="E495" s="70">
        <f>E497</f>
        <v>21000</v>
      </c>
      <c r="F495" s="70">
        <f>F497</f>
        <v>19579.84</v>
      </c>
      <c r="G495" s="73">
        <f t="shared" si="23"/>
        <v>93.23733333333334</v>
      </c>
      <c r="H495" s="70"/>
      <c r="I495" s="70"/>
      <c r="J495" s="73"/>
      <c r="K495" s="112"/>
    </row>
    <row r="496" spans="1:11" ht="14.25">
      <c r="A496" s="60"/>
      <c r="B496" s="108"/>
      <c r="C496" s="81">
        <v>352</v>
      </c>
      <c r="D496" s="82" t="s">
        <v>832</v>
      </c>
      <c r="E496" s="70"/>
      <c r="F496" s="70"/>
      <c r="G496" s="73"/>
      <c r="H496" s="70"/>
      <c r="I496" s="70"/>
      <c r="J496" s="73"/>
      <c r="K496" s="112"/>
    </row>
    <row r="497" spans="1:11" ht="14.25">
      <c r="A497" s="60"/>
      <c r="B497" s="108"/>
      <c r="C497" s="81"/>
      <c r="D497" s="82" t="s">
        <v>833</v>
      </c>
      <c r="E497" s="70">
        <f>E498</f>
        <v>21000</v>
      </c>
      <c r="F497" s="70">
        <f>F498</f>
        <v>19579.84</v>
      </c>
      <c r="G497" s="73">
        <f t="shared" si="23"/>
        <v>93.23733333333334</v>
      </c>
      <c r="H497" s="70"/>
      <c r="I497" s="70"/>
      <c r="J497" s="73"/>
      <c r="K497" s="112"/>
    </row>
    <row r="498" spans="1:11" ht="14.25">
      <c r="A498" s="60" t="s">
        <v>842</v>
      </c>
      <c r="B498" s="108"/>
      <c r="C498" s="66">
        <v>3523</v>
      </c>
      <c r="D498" s="95" t="s">
        <v>834</v>
      </c>
      <c r="E498" s="69">
        <v>21000</v>
      </c>
      <c r="F498" s="69">
        <v>19579.84</v>
      </c>
      <c r="G498" s="73">
        <f t="shared" si="23"/>
        <v>93.23733333333334</v>
      </c>
      <c r="H498" s="69"/>
      <c r="I498" s="69"/>
      <c r="J498" s="73"/>
      <c r="K498" s="112"/>
    </row>
    <row r="499" spans="1:11" ht="14.25">
      <c r="A499" s="60"/>
      <c r="B499" s="108"/>
      <c r="C499" s="66"/>
      <c r="D499" s="82" t="s">
        <v>942</v>
      </c>
      <c r="E499" s="69"/>
      <c r="F499" s="69"/>
      <c r="G499" s="73"/>
      <c r="H499" s="69"/>
      <c r="I499" s="69"/>
      <c r="J499" s="73"/>
      <c r="K499" s="112"/>
    </row>
    <row r="500" spans="1:11" ht="14.25">
      <c r="A500" s="60"/>
      <c r="B500" s="108"/>
      <c r="C500" s="66"/>
      <c r="D500" s="12" t="s">
        <v>125</v>
      </c>
      <c r="E500" s="69"/>
      <c r="F500" s="69"/>
      <c r="G500" s="73"/>
      <c r="H500" s="69"/>
      <c r="I500" s="69"/>
      <c r="J500" s="73"/>
      <c r="K500" s="112"/>
    </row>
    <row r="501" spans="1:11" ht="14.25">
      <c r="A501" s="60"/>
      <c r="B501" s="108" t="s">
        <v>934</v>
      </c>
      <c r="C501" s="66"/>
      <c r="D501" s="82" t="s">
        <v>935</v>
      </c>
      <c r="E501" s="70">
        <f>E502+E514</f>
        <v>1652200</v>
      </c>
      <c r="F501" s="70">
        <f>F502+F514</f>
        <v>1652041.97</v>
      </c>
      <c r="G501" s="73">
        <f>F501/E501*100</f>
        <v>99.9904351773393</v>
      </c>
      <c r="H501" s="70"/>
      <c r="I501" s="70"/>
      <c r="J501" s="73"/>
      <c r="K501" s="112"/>
    </row>
    <row r="502" spans="1:11" s="2" customFormat="1" ht="15">
      <c r="A502" s="54"/>
      <c r="B502" s="108" t="s">
        <v>936</v>
      </c>
      <c r="C502" s="65"/>
      <c r="D502" s="82" t="s">
        <v>937</v>
      </c>
      <c r="E502" s="70">
        <f>E504+E509</f>
        <v>1502200</v>
      </c>
      <c r="F502" s="70">
        <f>F504+F509</f>
        <v>1502041.97</v>
      </c>
      <c r="G502" s="73">
        <f>F502/E502*100</f>
        <v>99.9894800958594</v>
      </c>
      <c r="H502" s="70"/>
      <c r="I502" s="70"/>
      <c r="J502" s="73"/>
      <c r="K502" s="112"/>
    </row>
    <row r="503" spans="1:11" s="2" customFormat="1" ht="15">
      <c r="A503" s="54"/>
      <c r="B503" s="108"/>
      <c r="C503" s="65"/>
      <c r="D503" s="82" t="s">
        <v>938</v>
      </c>
      <c r="E503" s="70"/>
      <c r="F503" s="70"/>
      <c r="G503" s="73"/>
      <c r="H503" s="70"/>
      <c r="I503" s="70"/>
      <c r="J503" s="73"/>
      <c r="K503" s="112"/>
    </row>
    <row r="504" spans="1:11" s="2" customFormat="1" ht="15">
      <c r="A504" s="54"/>
      <c r="B504" s="108"/>
      <c r="C504" s="65">
        <v>4</v>
      </c>
      <c r="D504" s="82" t="s">
        <v>910</v>
      </c>
      <c r="E504" s="70">
        <f>E506</f>
        <v>44200</v>
      </c>
      <c r="F504" s="70">
        <f>F506</f>
        <v>44175.54</v>
      </c>
      <c r="G504" s="73">
        <f aca="true" t="shared" si="31" ref="G504:G547">F504/E504*100</f>
        <v>99.94466063348416</v>
      </c>
      <c r="H504" s="70"/>
      <c r="I504" s="70"/>
      <c r="J504" s="73"/>
      <c r="K504" s="112"/>
    </row>
    <row r="505" spans="1:11" s="2" customFormat="1" ht="15">
      <c r="A505" s="54"/>
      <c r="B505" s="108"/>
      <c r="C505" s="65">
        <v>41</v>
      </c>
      <c r="D505" s="82" t="s">
        <v>307</v>
      </c>
      <c r="E505" s="70"/>
      <c r="F505" s="70"/>
      <c r="G505" s="73"/>
      <c r="H505" s="70"/>
      <c r="I505" s="70"/>
      <c r="J505" s="73"/>
      <c r="K505" s="112"/>
    </row>
    <row r="506" spans="1:11" s="2" customFormat="1" ht="15">
      <c r="A506" s="54"/>
      <c r="B506" s="108"/>
      <c r="C506" s="65"/>
      <c r="D506" s="82" t="s">
        <v>267</v>
      </c>
      <c r="E506" s="70">
        <v>44200</v>
      </c>
      <c r="F506" s="70">
        <f>F507</f>
        <v>44175.54</v>
      </c>
      <c r="G506" s="73">
        <f t="shared" si="31"/>
        <v>99.94466063348416</v>
      </c>
      <c r="H506" s="70"/>
      <c r="I506" s="70"/>
      <c r="J506" s="73"/>
      <c r="K506" s="112"/>
    </row>
    <row r="507" spans="1:11" s="2" customFormat="1" ht="15">
      <c r="A507" s="54"/>
      <c r="B507" s="108"/>
      <c r="C507" s="65">
        <v>411</v>
      </c>
      <c r="D507" s="82" t="s">
        <v>417</v>
      </c>
      <c r="E507" s="70">
        <f>E508</f>
        <v>44200</v>
      </c>
      <c r="F507" s="70">
        <f>F508</f>
        <v>44175.54</v>
      </c>
      <c r="G507" s="73">
        <f t="shared" si="31"/>
        <v>99.94466063348416</v>
      </c>
      <c r="H507" s="70"/>
      <c r="I507" s="70"/>
      <c r="J507" s="73"/>
      <c r="K507" s="112"/>
    </row>
    <row r="508" spans="1:11" ht="14.25">
      <c r="A508" s="60" t="s">
        <v>282</v>
      </c>
      <c r="B508" s="108"/>
      <c r="C508" s="66">
        <v>4111</v>
      </c>
      <c r="D508" s="95" t="s">
        <v>939</v>
      </c>
      <c r="E508" s="69">
        <v>44200</v>
      </c>
      <c r="F508" s="69">
        <v>44175.54</v>
      </c>
      <c r="G508" s="73">
        <f t="shared" si="31"/>
        <v>99.94466063348416</v>
      </c>
      <c r="H508" s="69"/>
      <c r="I508" s="69"/>
      <c r="J508" s="73"/>
      <c r="K508" s="112"/>
    </row>
    <row r="509" spans="1:11" ht="14.25">
      <c r="A509" s="60"/>
      <c r="B509" s="108"/>
      <c r="C509" s="81">
        <v>4</v>
      </c>
      <c r="D509" s="82" t="s">
        <v>910</v>
      </c>
      <c r="E509" s="70">
        <f>E511</f>
        <v>1458000</v>
      </c>
      <c r="F509" s="70">
        <f>F511</f>
        <v>1457866.43</v>
      </c>
      <c r="G509" s="73">
        <f t="shared" si="31"/>
        <v>99.99083882030178</v>
      </c>
      <c r="H509" s="70"/>
      <c r="I509" s="70"/>
      <c r="J509" s="73"/>
      <c r="K509" s="112"/>
    </row>
    <row r="510" spans="1:11" ht="14.25">
      <c r="A510" s="60"/>
      <c r="B510" s="108"/>
      <c r="C510" s="65">
        <v>42</v>
      </c>
      <c r="D510" s="82" t="s">
        <v>268</v>
      </c>
      <c r="E510" s="69"/>
      <c r="F510" s="69"/>
      <c r="G510" s="73"/>
      <c r="H510" s="69"/>
      <c r="I510" s="69"/>
      <c r="J510" s="73"/>
      <c r="K510" s="112"/>
    </row>
    <row r="511" spans="1:12" ht="14.25">
      <c r="A511" s="60"/>
      <c r="B511" s="108"/>
      <c r="C511" s="65"/>
      <c r="D511" s="82" t="s">
        <v>269</v>
      </c>
      <c r="E511" s="70">
        <f>E512</f>
        <v>1458000</v>
      </c>
      <c r="F511" s="70">
        <f>F512</f>
        <v>1457866.43</v>
      </c>
      <c r="G511" s="73">
        <f t="shared" si="31"/>
        <v>99.99083882030178</v>
      </c>
      <c r="H511" s="70"/>
      <c r="I511" s="70"/>
      <c r="J511" s="73"/>
      <c r="K511" s="112"/>
      <c r="L511" s="1" t="s">
        <v>777</v>
      </c>
    </row>
    <row r="512" spans="1:11" ht="14.25">
      <c r="A512" s="60"/>
      <c r="B512" s="108"/>
      <c r="C512" s="65">
        <v>421</v>
      </c>
      <c r="D512" s="82" t="s">
        <v>289</v>
      </c>
      <c r="E512" s="70">
        <f>E513</f>
        <v>1458000</v>
      </c>
      <c r="F512" s="70">
        <f>F513</f>
        <v>1457866.43</v>
      </c>
      <c r="G512" s="73">
        <f t="shared" si="31"/>
        <v>99.99083882030178</v>
      </c>
      <c r="H512" s="70"/>
      <c r="I512" s="70"/>
      <c r="J512" s="73"/>
      <c r="K512" s="112"/>
    </row>
    <row r="513" spans="1:11" ht="14.25">
      <c r="A513" s="60" t="s">
        <v>776</v>
      </c>
      <c r="B513" s="108"/>
      <c r="C513" s="66">
        <v>4214</v>
      </c>
      <c r="D513" s="95" t="s">
        <v>841</v>
      </c>
      <c r="E513" s="69">
        <v>1458000</v>
      </c>
      <c r="F513" s="69">
        <v>1457866.43</v>
      </c>
      <c r="G513" s="73">
        <f t="shared" si="31"/>
        <v>99.99083882030178</v>
      </c>
      <c r="H513" s="69"/>
      <c r="I513" s="69"/>
      <c r="J513" s="73"/>
      <c r="K513" s="112"/>
    </row>
    <row r="514" spans="1:11" ht="14.25">
      <c r="A514" s="54"/>
      <c r="B514" s="108" t="s">
        <v>940</v>
      </c>
      <c r="C514" s="65"/>
      <c r="D514" s="82" t="s">
        <v>941</v>
      </c>
      <c r="E514" s="70">
        <f aca="true" t="shared" si="32" ref="E514:F517">E515</f>
        <v>150000</v>
      </c>
      <c r="F514" s="70">
        <f t="shared" si="32"/>
        <v>150000</v>
      </c>
      <c r="G514" s="73">
        <f t="shared" si="31"/>
        <v>100</v>
      </c>
      <c r="H514" s="70"/>
      <c r="I514" s="70"/>
      <c r="J514" s="73"/>
      <c r="K514" s="112"/>
    </row>
    <row r="515" spans="1:11" ht="14.25">
      <c r="A515" s="54"/>
      <c r="B515" s="108"/>
      <c r="C515" s="65">
        <v>3</v>
      </c>
      <c r="D515" s="82" t="s">
        <v>373</v>
      </c>
      <c r="E515" s="70">
        <f t="shared" si="32"/>
        <v>150000</v>
      </c>
      <c r="F515" s="70">
        <f t="shared" si="32"/>
        <v>150000</v>
      </c>
      <c r="G515" s="73">
        <f t="shared" si="31"/>
        <v>100</v>
      </c>
      <c r="H515" s="70"/>
      <c r="I515" s="70"/>
      <c r="J515" s="73"/>
      <c r="K515" s="112"/>
    </row>
    <row r="516" spans="1:11" ht="14.25">
      <c r="A516" s="54"/>
      <c r="B516" s="108"/>
      <c r="C516" s="65">
        <v>38</v>
      </c>
      <c r="D516" s="82" t="s">
        <v>396</v>
      </c>
      <c r="E516" s="70">
        <f t="shared" si="32"/>
        <v>150000</v>
      </c>
      <c r="F516" s="70">
        <f t="shared" si="32"/>
        <v>150000</v>
      </c>
      <c r="G516" s="73">
        <f t="shared" si="31"/>
        <v>100</v>
      </c>
      <c r="H516" s="70"/>
      <c r="I516" s="70"/>
      <c r="J516" s="73"/>
      <c r="K516" s="112"/>
    </row>
    <row r="517" spans="1:11" ht="14.25">
      <c r="A517" s="54"/>
      <c r="B517" s="108"/>
      <c r="C517" s="65">
        <v>381</v>
      </c>
      <c r="D517" s="82" t="s">
        <v>273</v>
      </c>
      <c r="E517" s="70">
        <f t="shared" si="32"/>
        <v>150000</v>
      </c>
      <c r="F517" s="70">
        <f t="shared" si="32"/>
        <v>150000</v>
      </c>
      <c r="G517" s="73">
        <f t="shared" si="31"/>
        <v>100</v>
      </c>
      <c r="H517" s="70"/>
      <c r="I517" s="70"/>
      <c r="J517" s="73"/>
      <c r="K517" s="112"/>
    </row>
    <row r="518" spans="1:15" ht="14.25">
      <c r="A518" s="60" t="s">
        <v>550</v>
      </c>
      <c r="B518" s="108"/>
      <c r="C518" s="66">
        <v>3811</v>
      </c>
      <c r="D518" s="95" t="s">
        <v>475</v>
      </c>
      <c r="E518" s="69">
        <v>150000</v>
      </c>
      <c r="F518" s="69">
        <v>150000</v>
      </c>
      <c r="G518" s="73">
        <f t="shared" si="31"/>
        <v>100</v>
      </c>
      <c r="H518" s="69"/>
      <c r="I518" s="69"/>
      <c r="J518" s="73"/>
      <c r="K518" s="112"/>
      <c r="O518" s="1" t="s">
        <v>777</v>
      </c>
    </row>
    <row r="519" spans="1:11" ht="14.25">
      <c r="A519" s="60"/>
      <c r="B519" s="108"/>
      <c r="C519" s="66"/>
      <c r="D519" s="95"/>
      <c r="E519" s="69"/>
      <c r="F519" s="69"/>
      <c r="G519" s="73"/>
      <c r="H519" s="69"/>
      <c r="I519" s="69"/>
      <c r="J519" s="73"/>
      <c r="K519" s="112"/>
    </row>
    <row r="520" spans="1:11" ht="14.25">
      <c r="A520" s="60"/>
      <c r="B520" s="108"/>
      <c r="C520" s="66"/>
      <c r="D520" s="16"/>
      <c r="E520" s="69"/>
      <c r="F520" s="69"/>
      <c r="G520" s="73"/>
      <c r="H520" s="69"/>
      <c r="I520" s="69"/>
      <c r="J520" s="73"/>
      <c r="K520" s="69"/>
    </row>
    <row r="521" spans="1:11" ht="14.25">
      <c r="A521" s="54"/>
      <c r="B521" s="108" t="s">
        <v>945</v>
      </c>
      <c r="C521" s="65"/>
      <c r="D521" s="19" t="s">
        <v>445</v>
      </c>
      <c r="E521" s="124">
        <f>E525+E572+E586+E601</f>
        <v>3616500</v>
      </c>
      <c r="F521" s="124">
        <f>F525+F572+F586+F601</f>
        <v>3575336.76</v>
      </c>
      <c r="G521" s="73">
        <f t="shared" si="31"/>
        <v>98.8617934467026</v>
      </c>
      <c r="H521" s="124"/>
      <c r="I521" s="124"/>
      <c r="J521" s="73"/>
      <c r="K521" s="112"/>
    </row>
    <row r="522" spans="1:13" s="2" customFormat="1" ht="15">
      <c r="A522" s="109"/>
      <c r="B522" s="108"/>
      <c r="C522" s="65"/>
      <c r="D522" s="82" t="s">
        <v>947</v>
      </c>
      <c r="E522" s="117"/>
      <c r="F522" s="117"/>
      <c r="G522" s="73"/>
      <c r="H522" s="117"/>
      <c r="I522" s="117"/>
      <c r="J522" s="73"/>
      <c r="K522" s="112"/>
      <c r="L522" s="1"/>
      <c r="M522" s="1"/>
    </row>
    <row r="523" spans="1:13" s="2" customFormat="1" ht="15">
      <c r="A523" s="109"/>
      <c r="B523" s="108"/>
      <c r="C523" s="65"/>
      <c r="D523" s="12" t="s">
        <v>126</v>
      </c>
      <c r="E523" s="117"/>
      <c r="F523" s="117"/>
      <c r="G523" s="73"/>
      <c r="H523" s="117"/>
      <c r="I523" s="117"/>
      <c r="J523" s="73"/>
      <c r="K523" s="112"/>
      <c r="L523" s="1"/>
      <c r="M523" s="1"/>
    </row>
    <row r="524" spans="1:13" s="2" customFormat="1" ht="15">
      <c r="A524" s="109"/>
      <c r="B524" s="108"/>
      <c r="C524" s="65"/>
      <c r="D524" s="12" t="s">
        <v>127</v>
      </c>
      <c r="E524" s="117"/>
      <c r="F524" s="117"/>
      <c r="G524" s="73"/>
      <c r="H524" s="117"/>
      <c r="I524" s="117"/>
      <c r="J524" s="73"/>
      <c r="K524" s="112"/>
      <c r="L524" s="1"/>
      <c r="M524" s="1"/>
    </row>
    <row r="525" spans="1:11" s="2" customFormat="1" ht="15">
      <c r="A525" s="54"/>
      <c r="B525" s="108" t="s">
        <v>944</v>
      </c>
      <c r="C525" s="65"/>
      <c r="D525" s="74" t="s">
        <v>943</v>
      </c>
      <c r="E525" s="124">
        <f>E526+E536+E542+E548+E556+E563</f>
        <v>2832000</v>
      </c>
      <c r="F525" s="124">
        <f>F526+F536+F524+F542+F548+F556+F563</f>
        <v>2806159.77</v>
      </c>
      <c r="G525" s="73">
        <f t="shared" si="31"/>
        <v>99.0875625</v>
      </c>
      <c r="H525" s="124"/>
      <c r="I525" s="124"/>
      <c r="J525" s="73"/>
      <c r="K525" s="112"/>
    </row>
    <row r="526" spans="1:11" s="2" customFormat="1" ht="15">
      <c r="A526" s="54"/>
      <c r="B526" s="108" t="s">
        <v>952</v>
      </c>
      <c r="C526" s="65"/>
      <c r="D526" s="74" t="s">
        <v>946</v>
      </c>
      <c r="E526" s="124">
        <f>E527</f>
        <v>1660000</v>
      </c>
      <c r="F526" s="124">
        <f>F527</f>
        <v>1635660.67</v>
      </c>
      <c r="G526" s="73">
        <f t="shared" si="31"/>
        <v>98.53377530120481</v>
      </c>
      <c r="H526" s="124"/>
      <c r="I526" s="124"/>
      <c r="J526" s="73"/>
      <c r="K526" s="112"/>
    </row>
    <row r="527" spans="1:11" s="2" customFormat="1" ht="15">
      <c r="A527" s="54"/>
      <c r="B527" s="108"/>
      <c r="C527" s="65">
        <v>3</v>
      </c>
      <c r="D527" s="74" t="s">
        <v>373</v>
      </c>
      <c r="E527" s="124">
        <f>E528</f>
        <v>1660000</v>
      </c>
      <c r="F527" s="124">
        <f>F528</f>
        <v>1635660.67</v>
      </c>
      <c r="G527" s="73">
        <f t="shared" si="31"/>
        <v>98.53377530120481</v>
      </c>
      <c r="H527" s="124"/>
      <c r="I527" s="124"/>
      <c r="J527" s="73"/>
      <c r="K527" s="112"/>
    </row>
    <row r="528" spans="1:11" ht="14.25">
      <c r="A528" s="54"/>
      <c r="B528" s="108"/>
      <c r="C528" s="65">
        <v>32</v>
      </c>
      <c r="D528" s="74" t="s">
        <v>173</v>
      </c>
      <c r="E528" s="124">
        <f>E529+E531</f>
        <v>1660000</v>
      </c>
      <c r="F528" s="124">
        <f>F529+F531</f>
        <v>1635660.67</v>
      </c>
      <c r="G528" s="73">
        <f t="shared" si="31"/>
        <v>98.53377530120481</v>
      </c>
      <c r="H528" s="124"/>
      <c r="I528" s="124"/>
      <c r="J528" s="73"/>
      <c r="K528" s="112"/>
    </row>
    <row r="529" spans="1:11" ht="14.25">
      <c r="A529" s="54"/>
      <c r="B529" s="108"/>
      <c r="C529" s="65">
        <v>322</v>
      </c>
      <c r="D529" s="74" t="s">
        <v>174</v>
      </c>
      <c r="E529" s="124">
        <f>E530</f>
        <v>340000</v>
      </c>
      <c r="F529" s="124">
        <f>F530</f>
        <v>339050.31</v>
      </c>
      <c r="G529" s="73">
        <f t="shared" si="31"/>
        <v>99.7206794117647</v>
      </c>
      <c r="H529" s="124"/>
      <c r="I529" s="124"/>
      <c r="J529" s="73"/>
      <c r="K529" s="112"/>
    </row>
    <row r="530" spans="1:11" ht="14.25">
      <c r="A530" s="60" t="s">
        <v>288</v>
      </c>
      <c r="B530" s="108"/>
      <c r="C530" s="66">
        <v>3224</v>
      </c>
      <c r="D530" s="75" t="s">
        <v>299</v>
      </c>
      <c r="E530" s="117">
        <v>340000</v>
      </c>
      <c r="F530" s="117">
        <v>339050.31</v>
      </c>
      <c r="G530" s="73">
        <f t="shared" si="31"/>
        <v>99.7206794117647</v>
      </c>
      <c r="H530" s="117"/>
      <c r="I530" s="117"/>
      <c r="J530" s="73"/>
      <c r="K530" s="112"/>
    </row>
    <row r="531" spans="1:11" ht="14.25">
      <c r="A531" s="54"/>
      <c r="B531" s="108"/>
      <c r="C531" s="65">
        <v>323</v>
      </c>
      <c r="D531" s="74" t="s">
        <v>222</v>
      </c>
      <c r="E531" s="124">
        <f>E532</f>
        <v>1320000</v>
      </c>
      <c r="F531" s="124">
        <f>F532</f>
        <v>1296610.3599999999</v>
      </c>
      <c r="G531" s="73">
        <f t="shared" si="31"/>
        <v>98.22805757575756</v>
      </c>
      <c r="H531" s="124"/>
      <c r="I531" s="124"/>
      <c r="J531" s="73"/>
      <c r="K531" s="112"/>
    </row>
    <row r="532" spans="1:11" ht="14.25">
      <c r="A532" s="60"/>
      <c r="B532" s="108"/>
      <c r="C532" s="66">
        <v>3232</v>
      </c>
      <c r="D532" s="75" t="s">
        <v>285</v>
      </c>
      <c r="E532" s="117">
        <f>E534+E535</f>
        <v>1320000</v>
      </c>
      <c r="F532" s="117">
        <f>F534+F535</f>
        <v>1296610.3599999999</v>
      </c>
      <c r="G532" s="73">
        <f t="shared" si="31"/>
        <v>98.22805757575756</v>
      </c>
      <c r="H532" s="117"/>
      <c r="I532" s="117"/>
      <c r="J532" s="73"/>
      <c r="K532" s="112"/>
    </row>
    <row r="533" spans="1:11" ht="14.25">
      <c r="A533" s="60" t="s">
        <v>554</v>
      </c>
      <c r="B533" s="108"/>
      <c r="C533" s="66"/>
      <c r="D533" s="75" t="s">
        <v>285</v>
      </c>
      <c r="E533" s="117"/>
      <c r="F533" s="117"/>
      <c r="G533" s="73"/>
      <c r="H533" s="117"/>
      <c r="I533" s="117"/>
      <c r="J533" s="73"/>
      <c r="K533" s="112"/>
    </row>
    <row r="534" spans="1:12" ht="14.25">
      <c r="A534" s="60"/>
      <c r="B534" s="108"/>
      <c r="C534" s="66"/>
      <c r="D534" s="75" t="s">
        <v>286</v>
      </c>
      <c r="E534" s="117">
        <v>1270000</v>
      </c>
      <c r="F534" s="117">
        <v>1273723.16</v>
      </c>
      <c r="G534" s="73">
        <f t="shared" si="31"/>
        <v>100.2931622047244</v>
      </c>
      <c r="H534" s="117"/>
      <c r="I534" s="117"/>
      <c r="J534" s="73"/>
      <c r="K534" s="112"/>
      <c r="L534" s="1" t="s">
        <v>777</v>
      </c>
    </row>
    <row r="535" spans="1:12" ht="14.25">
      <c r="A535" s="60" t="s">
        <v>555</v>
      </c>
      <c r="B535" s="108"/>
      <c r="C535" s="66"/>
      <c r="D535" s="75" t="s">
        <v>287</v>
      </c>
      <c r="E535" s="117">
        <v>50000</v>
      </c>
      <c r="F535" s="117">
        <v>22887.2</v>
      </c>
      <c r="G535" s="73">
        <f t="shared" si="31"/>
        <v>45.77440000000001</v>
      </c>
      <c r="H535" s="117"/>
      <c r="I535" s="117"/>
      <c r="J535" s="73"/>
      <c r="K535" s="112"/>
      <c r="L535" s="1" t="s">
        <v>777</v>
      </c>
    </row>
    <row r="536" spans="1:11" ht="14.25">
      <c r="A536" s="60"/>
      <c r="B536" s="108" t="s">
        <v>953</v>
      </c>
      <c r="C536" s="81"/>
      <c r="D536" s="82" t="s">
        <v>948</v>
      </c>
      <c r="E536" s="124">
        <f>E537</f>
        <v>52500</v>
      </c>
      <c r="F536" s="124">
        <f>F537</f>
        <v>52353.07</v>
      </c>
      <c r="G536" s="73">
        <f t="shared" si="31"/>
        <v>99.72013333333332</v>
      </c>
      <c r="H536" s="124"/>
      <c r="I536" s="124"/>
      <c r="J536" s="73"/>
      <c r="K536" s="112"/>
    </row>
    <row r="537" spans="1:11" ht="14.25">
      <c r="A537" s="60"/>
      <c r="B537" s="108"/>
      <c r="C537" s="81">
        <v>4</v>
      </c>
      <c r="D537" s="82" t="s">
        <v>910</v>
      </c>
      <c r="E537" s="124">
        <f>E538</f>
        <v>52500</v>
      </c>
      <c r="F537" s="124">
        <f>F538</f>
        <v>52353.07</v>
      </c>
      <c r="G537" s="73">
        <f t="shared" si="31"/>
        <v>99.72013333333332</v>
      </c>
      <c r="H537" s="124"/>
      <c r="I537" s="124"/>
      <c r="J537" s="73"/>
      <c r="K537" s="112"/>
    </row>
    <row r="538" spans="1:11" ht="14.25">
      <c r="A538" s="60"/>
      <c r="B538" s="108"/>
      <c r="C538" s="81">
        <v>42</v>
      </c>
      <c r="D538" s="82" t="s">
        <v>784</v>
      </c>
      <c r="E538" s="124">
        <f>E540</f>
        <v>52500</v>
      </c>
      <c r="F538" s="124">
        <f>F540</f>
        <v>52353.07</v>
      </c>
      <c r="G538" s="73">
        <f t="shared" si="31"/>
        <v>99.72013333333332</v>
      </c>
      <c r="H538" s="124"/>
      <c r="I538" s="124"/>
      <c r="J538" s="73"/>
      <c r="K538" s="112"/>
    </row>
    <row r="539" spans="1:11" ht="14.25">
      <c r="A539" s="60"/>
      <c r="B539" s="108"/>
      <c r="C539" s="81"/>
      <c r="D539" s="82" t="s">
        <v>267</v>
      </c>
      <c r="E539" s="124"/>
      <c r="F539" s="124"/>
      <c r="G539" s="73"/>
      <c r="H539" s="124"/>
      <c r="I539" s="124"/>
      <c r="J539" s="73"/>
      <c r="K539" s="112"/>
    </row>
    <row r="540" spans="1:11" ht="14.25">
      <c r="A540" s="60"/>
      <c r="B540" s="108"/>
      <c r="C540" s="81">
        <v>421</v>
      </c>
      <c r="D540" s="82" t="s">
        <v>289</v>
      </c>
      <c r="E540" s="124">
        <f>E541</f>
        <v>52500</v>
      </c>
      <c r="F540" s="124">
        <f>F541</f>
        <v>52353.07</v>
      </c>
      <c r="G540" s="73">
        <f t="shared" si="31"/>
        <v>99.72013333333332</v>
      </c>
      <c r="H540" s="124"/>
      <c r="I540" s="124"/>
      <c r="J540" s="73"/>
      <c r="K540" s="112"/>
    </row>
    <row r="541" spans="1:11" ht="14.25">
      <c r="A541" s="60" t="s">
        <v>556</v>
      </c>
      <c r="B541" s="108"/>
      <c r="C541" s="66">
        <v>4213</v>
      </c>
      <c r="D541" s="75" t="s">
        <v>478</v>
      </c>
      <c r="E541" s="117">
        <v>52500</v>
      </c>
      <c r="F541" s="117">
        <v>52353.07</v>
      </c>
      <c r="G541" s="73">
        <f t="shared" si="31"/>
        <v>99.72013333333332</v>
      </c>
      <c r="H541" s="117"/>
      <c r="I541" s="117"/>
      <c r="J541" s="73"/>
      <c r="K541" s="112"/>
    </row>
    <row r="542" spans="1:11" ht="14.25">
      <c r="A542" s="60"/>
      <c r="B542" s="108" t="s">
        <v>954</v>
      </c>
      <c r="C542" s="66"/>
      <c r="D542" s="82" t="s">
        <v>949</v>
      </c>
      <c r="E542" s="124">
        <f>E543</f>
        <v>730000</v>
      </c>
      <c r="F542" s="124">
        <f>F543</f>
        <v>729930.43</v>
      </c>
      <c r="G542" s="73">
        <f t="shared" si="31"/>
        <v>99.99046986301371</v>
      </c>
      <c r="H542" s="124"/>
      <c r="I542" s="124"/>
      <c r="J542" s="73"/>
      <c r="K542" s="112"/>
    </row>
    <row r="543" spans="1:11" ht="14.25">
      <c r="A543" s="60"/>
      <c r="B543" s="108"/>
      <c r="C543" s="81">
        <v>4</v>
      </c>
      <c r="D543" s="82" t="s">
        <v>910</v>
      </c>
      <c r="E543" s="124">
        <f>E544</f>
        <v>730000</v>
      </c>
      <c r="F543" s="124">
        <f>F544</f>
        <v>729930.43</v>
      </c>
      <c r="G543" s="73">
        <f t="shared" si="31"/>
        <v>99.99046986301371</v>
      </c>
      <c r="H543" s="124"/>
      <c r="I543" s="124"/>
      <c r="J543" s="73"/>
      <c r="K543" s="112"/>
    </row>
    <row r="544" spans="1:11" ht="14.25">
      <c r="A544" s="60"/>
      <c r="B544" s="108"/>
      <c r="C544" s="81">
        <v>42</v>
      </c>
      <c r="D544" s="82" t="s">
        <v>784</v>
      </c>
      <c r="E544" s="124">
        <f>E546</f>
        <v>730000</v>
      </c>
      <c r="F544" s="124">
        <f>F546</f>
        <v>729930.43</v>
      </c>
      <c r="G544" s="73">
        <f t="shared" si="31"/>
        <v>99.99046986301371</v>
      </c>
      <c r="H544" s="124"/>
      <c r="I544" s="124"/>
      <c r="J544" s="73"/>
      <c r="K544" s="112"/>
    </row>
    <row r="545" spans="1:11" ht="14.25">
      <c r="A545" s="60"/>
      <c r="B545" s="108"/>
      <c r="C545" s="81"/>
      <c r="D545" s="82" t="s">
        <v>267</v>
      </c>
      <c r="E545" s="124"/>
      <c r="F545" s="124"/>
      <c r="G545" s="73"/>
      <c r="H545" s="124"/>
      <c r="I545" s="124"/>
      <c r="J545" s="73"/>
      <c r="K545" s="112"/>
    </row>
    <row r="546" spans="1:11" ht="14.25">
      <c r="A546" s="60"/>
      <c r="B546" s="108"/>
      <c r="C546" s="81">
        <v>421</v>
      </c>
      <c r="D546" s="82" t="s">
        <v>289</v>
      </c>
      <c r="E546" s="124">
        <f>E547</f>
        <v>730000</v>
      </c>
      <c r="F546" s="124">
        <f>F547</f>
        <v>729930.43</v>
      </c>
      <c r="G546" s="73">
        <f t="shared" si="31"/>
        <v>99.99046986301371</v>
      </c>
      <c r="H546" s="124"/>
      <c r="I546" s="124"/>
      <c r="J546" s="73"/>
      <c r="K546" s="112"/>
    </row>
    <row r="547" spans="1:11" ht="14.25">
      <c r="A547" s="60" t="s">
        <v>557</v>
      </c>
      <c r="B547" s="108"/>
      <c r="C547" s="66">
        <v>4213</v>
      </c>
      <c r="D547" s="75" t="s">
        <v>795</v>
      </c>
      <c r="E547" s="117">
        <v>730000</v>
      </c>
      <c r="F547" s="117">
        <v>729930.43</v>
      </c>
      <c r="G547" s="73">
        <f t="shared" si="31"/>
        <v>99.99046986301371</v>
      </c>
      <c r="H547" s="117"/>
      <c r="I547" s="117"/>
      <c r="J547" s="73"/>
      <c r="K547" s="112"/>
    </row>
    <row r="548" spans="1:11" ht="14.25">
      <c r="A548" s="60"/>
      <c r="B548" s="108" t="s">
        <v>955</v>
      </c>
      <c r="C548" s="66"/>
      <c r="D548" s="82" t="s">
        <v>950</v>
      </c>
      <c r="E548" s="124">
        <f>E549</f>
        <v>189500</v>
      </c>
      <c r="F548" s="124">
        <f>F549</f>
        <v>188443.77000000002</v>
      </c>
      <c r="G548" s="73">
        <f>F548/E548*100</f>
        <v>99.44262269129288</v>
      </c>
      <c r="H548" s="124"/>
      <c r="I548" s="124"/>
      <c r="J548" s="73"/>
      <c r="K548" s="112"/>
    </row>
    <row r="549" spans="1:11" ht="14.25">
      <c r="A549" s="60"/>
      <c r="B549" s="108"/>
      <c r="C549" s="81">
        <v>4</v>
      </c>
      <c r="D549" s="82" t="s">
        <v>910</v>
      </c>
      <c r="E549" s="124">
        <f>E551</f>
        <v>189500</v>
      </c>
      <c r="F549" s="124">
        <f>F551</f>
        <v>188443.77000000002</v>
      </c>
      <c r="G549" s="73">
        <f>F549/E549*100</f>
        <v>99.44262269129288</v>
      </c>
      <c r="H549" s="124"/>
      <c r="I549" s="124"/>
      <c r="J549" s="73"/>
      <c r="K549" s="112"/>
    </row>
    <row r="550" spans="1:11" ht="14.25">
      <c r="A550" s="60"/>
      <c r="B550" s="108"/>
      <c r="C550" s="81">
        <v>42</v>
      </c>
      <c r="D550" s="82" t="s">
        <v>784</v>
      </c>
      <c r="E550" s="124"/>
      <c r="F550" s="124"/>
      <c r="G550" s="73">
        <v>0</v>
      </c>
      <c r="H550" s="124"/>
      <c r="I550" s="124"/>
      <c r="J550" s="73"/>
      <c r="K550" s="112"/>
    </row>
    <row r="551" spans="1:11" ht="14.25">
      <c r="A551" s="60"/>
      <c r="B551" s="108"/>
      <c r="C551" s="81"/>
      <c r="D551" s="82" t="s">
        <v>267</v>
      </c>
      <c r="E551" s="124">
        <f>E552</f>
        <v>189500</v>
      </c>
      <c r="F551" s="124">
        <f>F552</f>
        <v>188443.77000000002</v>
      </c>
      <c r="G551" s="73">
        <f>F551/E551*100</f>
        <v>99.44262269129288</v>
      </c>
      <c r="H551" s="124"/>
      <c r="I551" s="124"/>
      <c r="J551" s="73"/>
      <c r="K551" s="112"/>
    </row>
    <row r="552" spans="1:11" ht="14.25">
      <c r="A552" s="60"/>
      <c r="B552" s="108"/>
      <c r="C552" s="81">
        <v>421</v>
      </c>
      <c r="D552" s="82" t="s">
        <v>289</v>
      </c>
      <c r="E552" s="124">
        <f>E553+E554</f>
        <v>189500</v>
      </c>
      <c r="F552" s="124">
        <f>F553+F554</f>
        <v>188443.77000000002</v>
      </c>
      <c r="G552" s="73">
        <f>F552/E552*100</f>
        <v>99.44262269129288</v>
      </c>
      <c r="H552" s="124"/>
      <c r="I552" s="124"/>
      <c r="J552" s="73"/>
      <c r="K552" s="112"/>
    </row>
    <row r="553" spans="1:11" ht="14.25">
      <c r="A553" s="60" t="s">
        <v>838</v>
      </c>
      <c r="B553" s="108"/>
      <c r="C553" s="66">
        <v>4213</v>
      </c>
      <c r="D553" s="75" t="s">
        <v>951</v>
      </c>
      <c r="E553" s="117">
        <v>99500</v>
      </c>
      <c r="F553" s="117">
        <v>99334.72</v>
      </c>
      <c r="G553" s="73">
        <f>F553/E553*100</f>
        <v>99.83388944723617</v>
      </c>
      <c r="H553" s="117"/>
      <c r="I553" s="117"/>
      <c r="J553" s="73"/>
      <c r="K553" s="112"/>
    </row>
    <row r="554" spans="1:11" ht="14.25">
      <c r="A554" s="60" t="s">
        <v>839</v>
      </c>
      <c r="B554" s="108"/>
      <c r="C554" s="66">
        <v>4214</v>
      </c>
      <c r="D554" s="75" t="s">
        <v>840</v>
      </c>
      <c r="E554" s="117">
        <v>90000</v>
      </c>
      <c r="F554" s="117">
        <v>89109.05</v>
      </c>
      <c r="G554" s="73">
        <f>F554/E554*100</f>
        <v>99.01005555555555</v>
      </c>
      <c r="H554" s="117"/>
      <c r="I554" s="117"/>
      <c r="J554" s="73"/>
      <c r="K554" s="112"/>
    </row>
    <row r="555" spans="1:11" ht="14.25">
      <c r="A555" s="60"/>
      <c r="B555" s="108" t="s">
        <v>64</v>
      </c>
      <c r="C555" s="81"/>
      <c r="D555" s="82" t="s">
        <v>86</v>
      </c>
      <c r="E555" s="117"/>
      <c r="F555" s="117"/>
      <c r="G555" s="73"/>
      <c r="H555" s="117"/>
      <c r="I555" s="117"/>
      <c r="J555" s="73"/>
      <c r="K555" s="112"/>
    </row>
    <row r="556" spans="1:11" ht="14.25">
      <c r="A556" s="60"/>
      <c r="B556" s="108"/>
      <c r="C556" s="81"/>
      <c r="D556" s="82" t="s">
        <v>796</v>
      </c>
      <c r="E556" s="124">
        <f>E557</f>
        <v>136000</v>
      </c>
      <c r="F556" s="124">
        <f>F557</f>
        <v>135920.08</v>
      </c>
      <c r="G556" s="73">
        <f>F556/E556*100</f>
        <v>99.94123529411763</v>
      </c>
      <c r="H556" s="124"/>
      <c r="I556" s="124"/>
      <c r="J556" s="73"/>
      <c r="K556" s="112"/>
    </row>
    <row r="557" spans="1:11" ht="14.25">
      <c r="A557" s="60"/>
      <c r="B557" s="108"/>
      <c r="C557" s="81">
        <v>4</v>
      </c>
      <c r="D557" s="82" t="s">
        <v>910</v>
      </c>
      <c r="E557" s="124">
        <f>E559</f>
        <v>136000</v>
      </c>
      <c r="F557" s="124">
        <f>F559</f>
        <v>135920.08</v>
      </c>
      <c r="G557" s="73">
        <f>F557/E557*100</f>
        <v>99.94123529411763</v>
      </c>
      <c r="H557" s="124"/>
      <c r="I557" s="124"/>
      <c r="J557" s="73"/>
      <c r="K557" s="112"/>
    </row>
    <row r="558" spans="1:11" ht="14.25">
      <c r="A558" s="60"/>
      <c r="B558" s="108"/>
      <c r="C558" s="81">
        <v>42</v>
      </c>
      <c r="D558" s="82" t="s">
        <v>268</v>
      </c>
      <c r="E558" s="124"/>
      <c r="F558" s="124"/>
      <c r="G558" s="73"/>
      <c r="H558" s="124"/>
      <c r="I558" s="124"/>
      <c r="J558" s="73"/>
      <c r="K558" s="112"/>
    </row>
    <row r="559" spans="1:11" ht="14.25">
      <c r="A559" s="60"/>
      <c r="B559" s="108"/>
      <c r="C559" s="81"/>
      <c r="D559" s="82" t="s">
        <v>269</v>
      </c>
      <c r="E559" s="124">
        <f>E560</f>
        <v>136000</v>
      </c>
      <c r="F559" s="124">
        <f>F560</f>
        <v>135920.08</v>
      </c>
      <c r="G559" s="73">
        <f>F559/E559*100</f>
        <v>99.94123529411763</v>
      </c>
      <c r="H559" s="124"/>
      <c r="I559" s="124"/>
      <c r="J559" s="73"/>
      <c r="K559" s="112"/>
    </row>
    <row r="560" spans="1:11" ht="14.25">
      <c r="A560" s="60"/>
      <c r="B560" s="108"/>
      <c r="C560" s="81">
        <v>421</v>
      </c>
      <c r="D560" s="82" t="s">
        <v>289</v>
      </c>
      <c r="E560" s="124">
        <f>E561</f>
        <v>136000</v>
      </c>
      <c r="F560" s="124">
        <f>F561</f>
        <v>135920.08</v>
      </c>
      <c r="G560" s="73">
        <f>F560/E560*100</f>
        <v>99.94123529411763</v>
      </c>
      <c r="H560" s="124"/>
      <c r="I560" s="124"/>
      <c r="J560" s="73"/>
      <c r="K560" s="112"/>
    </row>
    <row r="561" spans="1:12" ht="14.25">
      <c r="A561" s="60" t="s">
        <v>800</v>
      </c>
      <c r="B561" s="108"/>
      <c r="C561" s="66">
        <v>4213</v>
      </c>
      <c r="D561" s="75" t="s">
        <v>723</v>
      </c>
      <c r="E561" s="117">
        <v>136000</v>
      </c>
      <c r="F561" s="117">
        <v>135920.08</v>
      </c>
      <c r="G561" s="73">
        <f>F561/E561*100</f>
        <v>99.94123529411763</v>
      </c>
      <c r="H561" s="117"/>
      <c r="I561" s="117"/>
      <c r="J561" s="73"/>
      <c r="K561" s="112"/>
      <c r="L561" s="1" t="s">
        <v>777</v>
      </c>
    </row>
    <row r="562" spans="1:11" ht="14.25">
      <c r="A562" s="60"/>
      <c r="B562" s="108" t="s">
        <v>71</v>
      </c>
      <c r="C562" s="97"/>
      <c r="D562" s="82" t="s">
        <v>153</v>
      </c>
      <c r="E562" s="117"/>
      <c r="F562" s="117"/>
      <c r="G562" s="73"/>
      <c r="H562" s="117"/>
      <c r="I562" s="117"/>
      <c r="J562" s="73"/>
      <c r="K562" s="112"/>
    </row>
    <row r="563" spans="1:11" ht="14.25">
      <c r="A563" s="60"/>
      <c r="B563" s="108"/>
      <c r="C563" s="97"/>
      <c r="D563" s="82" t="s">
        <v>152</v>
      </c>
      <c r="E563" s="124">
        <f>E564</f>
        <v>64000</v>
      </c>
      <c r="F563" s="124">
        <f>F564</f>
        <v>63851.75</v>
      </c>
      <c r="G563" s="73">
        <f>F563/E563*100</f>
        <v>99.768359375</v>
      </c>
      <c r="H563" s="124"/>
      <c r="I563" s="124"/>
      <c r="J563" s="73"/>
      <c r="K563" s="112"/>
    </row>
    <row r="564" spans="1:11" ht="14.25">
      <c r="A564" s="60"/>
      <c r="B564" s="108"/>
      <c r="C564" s="81">
        <v>4</v>
      </c>
      <c r="D564" s="82" t="s">
        <v>910</v>
      </c>
      <c r="E564" s="124">
        <f>E566</f>
        <v>64000</v>
      </c>
      <c r="F564" s="124">
        <f>F566</f>
        <v>63851.75</v>
      </c>
      <c r="G564" s="73">
        <f>F564/E564*100</f>
        <v>99.768359375</v>
      </c>
      <c r="H564" s="124"/>
      <c r="I564" s="124"/>
      <c r="J564" s="73"/>
      <c r="K564" s="112"/>
    </row>
    <row r="565" spans="1:11" ht="14.25">
      <c r="A565" s="60"/>
      <c r="B565" s="108"/>
      <c r="C565" s="81">
        <v>42</v>
      </c>
      <c r="D565" s="74" t="s">
        <v>956</v>
      </c>
      <c r="E565" s="124"/>
      <c r="F565" s="124"/>
      <c r="G565" s="73"/>
      <c r="H565" s="124"/>
      <c r="I565" s="124"/>
      <c r="J565" s="73"/>
      <c r="K565" s="112"/>
    </row>
    <row r="566" spans="1:11" ht="14.25">
      <c r="A566" s="60"/>
      <c r="B566" s="108"/>
      <c r="C566" s="81"/>
      <c r="D566" s="74" t="s">
        <v>269</v>
      </c>
      <c r="E566" s="124">
        <f>E567</f>
        <v>64000</v>
      </c>
      <c r="F566" s="124">
        <f>F567</f>
        <v>63851.75</v>
      </c>
      <c r="G566" s="73">
        <f>F566/E566*100</f>
        <v>99.768359375</v>
      </c>
      <c r="H566" s="124"/>
      <c r="I566" s="124"/>
      <c r="J566" s="73"/>
      <c r="K566" s="112"/>
    </row>
    <row r="567" spans="1:11" ht="14.25">
      <c r="A567" s="60"/>
      <c r="B567" s="108"/>
      <c r="C567" s="81">
        <v>421</v>
      </c>
      <c r="D567" s="82" t="s">
        <v>728</v>
      </c>
      <c r="E567" s="124">
        <f>E568</f>
        <v>64000</v>
      </c>
      <c r="F567" s="124">
        <f>F568</f>
        <v>63851.75</v>
      </c>
      <c r="G567" s="73">
        <f>F567/E567*100</f>
        <v>99.768359375</v>
      </c>
      <c r="H567" s="124"/>
      <c r="I567" s="124"/>
      <c r="J567" s="73"/>
      <c r="K567" s="112"/>
    </row>
    <row r="568" spans="1:11" ht="14.25">
      <c r="A568" s="60" t="s">
        <v>154</v>
      </c>
      <c r="B568" s="108"/>
      <c r="C568" s="97">
        <v>4213</v>
      </c>
      <c r="D568" s="95" t="s">
        <v>957</v>
      </c>
      <c r="E568" s="117">
        <v>64000</v>
      </c>
      <c r="F568" s="117">
        <v>63851.75</v>
      </c>
      <c r="G568" s="73">
        <f>F568/E568*100</f>
        <v>99.768359375</v>
      </c>
      <c r="H568" s="117"/>
      <c r="I568" s="117"/>
      <c r="J568" s="73"/>
      <c r="K568" s="112"/>
    </row>
    <row r="569" spans="1:11" ht="14.25">
      <c r="A569" s="109"/>
      <c r="B569" s="108"/>
      <c r="C569" s="66"/>
      <c r="D569" s="82" t="s">
        <v>128</v>
      </c>
      <c r="E569" s="117"/>
      <c r="F569" s="117"/>
      <c r="G569" s="73"/>
      <c r="H569" s="117"/>
      <c r="I569" s="117"/>
      <c r="J569" s="73"/>
      <c r="K569" s="112"/>
    </row>
    <row r="570" spans="1:11" ht="14.25">
      <c r="A570" s="109"/>
      <c r="B570" s="108"/>
      <c r="C570" s="66"/>
      <c r="D570" s="12" t="s">
        <v>126</v>
      </c>
      <c r="E570" s="117"/>
      <c r="F570" s="117"/>
      <c r="G570" s="73"/>
      <c r="H570" s="117"/>
      <c r="I570" s="117"/>
      <c r="J570" s="73"/>
      <c r="K570" s="112"/>
    </row>
    <row r="571" spans="1:11" ht="14.25">
      <c r="A571" s="109"/>
      <c r="B571" s="108"/>
      <c r="C571" s="66"/>
      <c r="D571" s="12" t="s">
        <v>127</v>
      </c>
      <c r="E571" s="117"/>
      <c r="F571" s="117"/>
      <c r="G571" s="73"/>
      <c r="H571" s="117"/>
      <c r="I571" s="117"/>
      <c r="J571" s="73"/>
      <c r="K571" s="112"/>
    </row>
    <row r="572" spans="1:11" ht="14.25">
      <c r="A572" s="54"/>
      <c r="B572" s="108" t="s">
        <v>959</v>
      </c>
      <c r="C572" s="65"/>
      <c r="D572" s="74" t="s">
        <v>958</v>
      </c>
      <c r="E572" s="124">
        <f>E573+E578</f>
        <v>230000</v>
      </c>
      <c r="F572" s="124">
        <f>F573+F578</f>
        <v>215060</v>
      </c>
      <c r="G572" s="73">
        <f aca="true" t="shared" si="33" ref="G572:G619">F572/E572*100</f>
        <v>93.50434782608696</v>
      </c>
      <c r="H572" s="124"/>
      <c r="I572" s="124"/>
      <c r="J572" s="73"/>
      <c r="K572" s="112"/>
    </row>
    <row r="573" spans="1:11" ht="14.25">
      <c r="A573" s="54"/>
      <c r="B573" s="108" t="s">
        <v>960</v>
      </c>
      <c r="C573" s="65"/>
      <c r="D573" s="74" t="s">
        <v>961</v>
      </c>
      <c r="E573" s="124">
        <f aca="true" t="shared" si="34" ref="E573:F576">E574</f>
        <v>30000</v>
      </c>
      <c r="F573" s="124">
        <f t="shared" si="34"/>
        <v>20836</v>
      </c>
      <c r="G573" s="73">
        <f t="shared" si="33"/>
        <v>69.45333333333333</v>
      </c>
      <c r="H573" s="124"/>
      <c r="I573" s="124"/>
      <c r="J573" s="73"/>
      <c r="K573" s="112"/>
    </row>
    <row r="574" spans="1:11" ht="14.25">
      <c r="A574" s="60"/>
      <c r="B574" s="108"/>
      <c r="C574" s="81">
        <v>3</v>
      </c>
      <c r="D574" s="82" t="s">
        <v>373</v>
      </c>
      <c r="E574" s="124">
        <f t="shared" si="34"/>
        <v>30000</v>
      </c>
      <c r="F574" s="124">
        <f t="shared" si="34"/>
        <v>20836</v>
      </c>
      <c r="G574" s="73">
        <f t="shared" si="33"/>
        <v>69.45333333333333</v>
      </c>
      <c r="H574" s="124"/>
      <c r="I574" s="124"/>
      <c r="J574" s="73"/>
      <c r="K574" s="112"/>
    </row>
    <row r="575" spans="1:11" ht="14.25">
      <c r="A575" s="60"/>
      <c r="B575" s="108"/>
      <c r="C575" s="81">
        <v>32</v>
      </c>
      <c r="D575" s="82" t="s">
        <v>173</v>
      </c>
      <c r="E575" s="124">
        <f t="shared" si="34"/>
        <v>30000</v>
      </c>
      <c r="F575" s="124">
        <f t="shared" si="34"/>
        <v>20836</v>
      </c>
      <c r="G575" s="73">
        <f t="shared" si="33"/>
        <v>69.45333333333333</v>
      </c>
      <c r="H575" s="124"/>
      <c r="I575" s="124"/>
      <c r="J575" s="73"/>
      <c r="K575" s="112"/>
    </row>
    <row r="576" spans="1:11" ht="14.25">
      <c r="A576" s="60"/>
      <c r="B576" s="108"/>
      <c r="C576" s="81">
        <v>323</v>
      </c>
      <c r="D576" s="82" t="s">
        <v>222</v>
      </c>
      <c r="E576" s="124">
        <f t="shared" si="34"/>
        <v>30000</v>
      </c>
      <c r="F576" s="124">
        <f t="shared" si="34"/>
        <v>20836</v>
      </c>
      <c r="G576" s="73">
        <f t="shared" si="33"/>
        <v>69.45333333333333</v>
      </c>
      <c r="H576" s="124"/>
      <c r="I576" s="124"/>
      <c r="J576" s="73"/>
      <c r="K576" s="112"/>
    </row>
    <row r="577" spans="1:11" ht="14.25">
      <c r="A577" s="60" t="s">
        <v>738</v>
      </c>
      <c r="B577" s="108"/>
      <c r="C577" s="66">
        <v>3237</v>
      </c>
      <c r="D577" s="75" t="s">
        <v>722</v>
      </c>
      <c r="E577" s="117">
        <v>30000</v>
      </c>
      <c r="F577" s="117">
        <v>20836</v>
      </c>
      <c r="G577" s="73">
        <f t="shared" si="33"/>
        <v>69.45333333333333</v>
      </c>
      <c r="H577" s="117"/>
      <c r="I577" s="117"/>
      <c r="J577" s="73"/>
      <c r="K577" s="112"/>
    </row>
    <row r="578" spans="1:11" ht="14.25">
      <c r="A578" s="60"/>
      <c r="B578" s="108" t="s">
        <v>962</v>
      </c>
      <c r="C578" s="65"/>
      <c r="D578" s="74" t="s">
        <v>974</v>
      </c>
      <c r="E578" s="124">
        <f>E579</f>
        <v>200000</v>
      </c>
      <c r="F578" s="124">
        <f>F579</f>
        <v>194224</v>
      </c>
      <c r="G578" s="73">
        <f t="shared" si="33"/>
        <v>97.112</v>
      </c>
      <c r="H578" s="124"/>
      <c r="I578" s="124"/>
      <c r="J578" s="73"/>
      <c r="K578" s="112"/>
    </row>
    <row r="579" spans="1:11" ht="14.25">
      <c r="A579" s="60"/>
      <c r="B579" s="108"/>
      <c r="C579" s="65">
        <v>4</v>
      </c>
      <c r="D579" s="82" t="s">
        <v>910</v>
      </c>
      <c r="E579" s="124">
        <f>E581</f>
        <v>200000</v>
      </c>
      <c r="F579" s="124">
        <f>F581</f>
        <v>194224</v>
      </c>
      <c r="G579" s="73">
        <f t="shared" si="33"/>
        <v>97.112</v>
      </c>
      <c r="H579" s="124"/>
      <c r="I579" s="124"/>
      <c r="J579" s="73"/>
      <c r="K579" s="112"/>
    </row>
    <row r="580" spans="1:11" ht="14.25">
      <c r="A580" s="60"/>
      <c r="B580" s="108"/>
      <c r="C580" s="65">
        <v>41</v>
      </c>
      <c r="D580" s="74" t="s">
        <v>727</v>
      </c>
      <c r="E580" s="124">
        <f>E581</f>
        <v>200000</v>
      </c>
      <c r="F580" s="124">
        <f>F581</f>
        <v>194224</v>
      </c>
      <c r="G580" s="73">
        <f t="shared" si="33"/>
        <v>97.112</v>
      </c>
      <c r="H580" s="124"/>
      <c r="I580" s="124"/>
      <c r="J580" s="73"/>
      <c r="K580" s="112"/>
    </row>
    <row r="581" spans="1:11" ht="14.25">
      <c r="A581" s="60"/>
      <c r="B581" s="108"/>
      <c r="C581" s="65">
        <v>412</v>
      </c>
      <c r="D581" s="74" t="s">
        <v>728</v>
      </c>
      <c r="E581" s="124">
        <f>E582+E583+E584</f>
        <v>200000</v>
      </c>
      <c r="F581" s="124">
        <f>F582+F583+F584</f>
        <v>194224</v>
      </c>
      <c r="G581" s="73">
        <f t="shared" si="33"/>
        <v>97.112</v>
      </c>
      <c r="H581" s="124"/>
      <c r="I581" s="124"/>
      <c r="J581" s="73"/>
      <c r="K581" s="112"/>
    </row>
    <row r="582" spans="1:11" ht="14.25">
      <c r="A582" s="60" t="s">
        <v>731</v>
      </c>
      <c r="B582" s="108"/>
      <c r="C582" s="66">
        <v>4126</v>
      </c>
      <c r="D582" s="75" t="s">
        <v>973</v>
      </c>
      <c r="E582" s="117">
        <v>200000</v>
      </c>
      <c r="F582" s="117">
        <v>194224</v>
      </c>
      <c r="G582" s="73">
        <f t="shared" si="33"/>
        <v>97.112</v>
      </c>
      <c r="H582" s="117"/>
      <c r="I582" s="117"/>
      <c r="J582" s="73"/>
      <c r="K582" s="112"/>
    </row>
    <row r="583" spans="1:11" ht="14.25">
      <c r="A583" s="60" t="s">
        <v>785</v>
      </c>
      <c r="B583" s="108"/>
      <c r="C583" s="66">
        <v>4126</v>
      </c>
      <c r="D583" s="75" t="s">
        <v>972</v>
      </c>
      <c r="E583" s="117">
        <v>0</v>
      </c>
      <c r="F583" s="117">
        <v>0</v>
      </c>
      <c r="G583" s="73">
        <v>0</v>
      </c>
      <c r="H583" s="117"/>
      <c r="I583" s="117"/>
      <c r="J583" s="73"/>
      <c r="K583" s="112"/>
    </row>
    <row r="584" spans="1:12" ht="14.25">
      <c r="A584" s="60" t="s">
        <v>117</v>
      </c>
      <c r="B584" s="108"/>
      <c r="C584" s="66">
        <v>4126</v>
      </c>
      <c r="D584" s="75" t="s">
        <v>971</v>
      </c>
      <c r="E584" s="117">
        <v>0</v>
      </c>
      <c r="F584" s="117">
        <v>0</v>
      </c>
      <c r="G584" s="73">
        <v>0</v>
      </c>
      <c r="H584" s="117"/>
      <c r="I584" s="117"/>
      <c r="J584" s="73"/>
      <c r="K584" s="112"/>
      <c r="L584" s="1" t="s">
        <v>777</v>
      </c>
    </row>
    <row r="585" spans="1:11" ht="14.25">
      <c r="A585" s="60"/>
      <c r="B585" s="108" t="s">
        <v>965</v>
      </c>
      <c r="C585" s="66" t="s">
        <v>777</v>
      </c>
      <c r="D585" s="82" t="s">
        <v>963</v>
      </c>
      <c r="E585" s="117"/>
      <c r="F585" s="117"/>
      <c r="G585" s="73"/>
      <c r="H585" s="117"/>
      <c r="I585" s="117"/>
      <c r="J585" s="73"/>
      <c r="K585" s="112"/>
    </row>
    <row r="586" spans="1:11" s="2" customFormat="1" ht="15">
      <c r="A586" s="60"/>
      <c r="B586" s="108"/>
      <c r="C586" s="66"/>
      <c r="D586" s="82" t="s">
        <v>964</v>
      </c>
      <c r="E586" s="124">
        <f>E587+E593</f>
        <v>386500</v>
      </c>
      <c r="F586" s="124">
        <f>F587+F593</f>
        <v>386419.25</v>
      </c>
      <c r="G586" s="73">
        <f t="shared" si="33"/>
        <v>99.97910737386805</v>
      </c>
      <c r="H586" s="124"/>
      <c r="I586" s="124"/>
      <c r="J586" s="73"/>
      <c r="K586" s="112"/>
    </row>
    <row r="587" spans="1:11" ht="14.25">
      <c r="A587" s="54"/>
      <c r="B587" s="108" t="s">
        <v>966</v>
      </c>
      <c r="C587" s="65"/>
      <c r="D587" s="74" t="s">
        <v>967</v>
      </c>
      <c r="E587" s="124">
        <f>E588</f>
        <v>212100</v>
      </c>
      <c r="F587" s="124">
        <f>F588</f>
        <v>212081.25</v>
      </c>
      <c r="G587" s="73">
        <f t="shared" si="33"/>
        <v>99.99115983026874</v>
      </c>
      <c r="H587" s="124"/>
      <c r="I587" s="124"/>
      <c r="J587" s="73"/>
      <c r="K587" s="112"/>
    </row>
    <row r="588" spans="1:11" ht="14.25">
      <c r="A588" s="54"/>
      <c r="B588" s="108"/>
      <c r="C588" s="65">
        <v>4</v>
      </c>
      <c r="D588" s="82" t="s">
        <v>910</v>
      </c>
      <c r="E588" s="124">
        <f>E590</f>
        <v>212100</v>
      </c>
      <c r="F588" s="124">
        <f>F590</f>
        <v>212081.25</v>
      </c>
      <c r="G588" s="73">
        <f t="shared" si="33"/>
        <v>99.99115983026874</v>
      </c>
      <c r="H588" s="124"/>
      <c r="I588" s="124"/>
      <c r="J588" s="73"/>
      <c r="K588" s="112"/>
    </row>
    <row r="589" spans="1:11" ht="14.25">
      <c r="A589" s="60"/>
      <c r="B589" s="108"/>
      <c r="C589" s="65">
        <v>45</v>
      </c>
      <c r="D589" s="74" t="s">
        <v>968</v>
      </c>
      <c r="E589" s="124"/>
      <c r="F589" s="124"/>
      <c r="G589" s="73"/>
      <c r="H589" s="124"/>
      <c r="I589" s="124"/>
      <c r="J589" s="73"/>
      <c r="K589" s="112"/>
    </row>
    <row r="590" spans="1:11" ht="14.25">
      <c r="A590" s="60"/>
      <c r="B590" s="108"/>
      <c r="C590" s="65"/>
      <c r="D590" s="74" t="s">
        <v>831</v>
      </c>
      <c r="E590" s="124">
        <f>E591</f>
        <v>212100</v>
      </c>
      <c r="F590" s="124">
        <f>F591</f>
        <v>212081.25</v>
      </c>
      <c r="G590" s="73">
        <f t="shared" si="33"/>
        <v>99.99115983026874</v>
      </c>
      <c r="H590" s="124"/>
      <c r="I590" s="124"/>
      <c r="J590" s="73"/>
      <c r="K590" s="112"/>
    </row>
    <row r="591" spans="1:11" ht="14.25">
      <c r="A591" s="60"/>
      <c r="B591" s="108"/>
      <c r="C591" s="65">
        <v>451</v>
      </c>
      <c r="D591" s="74" t="s">
        <v>635</v>
      </c>
      <c r="E591" s="124">
        <f>E592</f>
        <v>212100</v>
      </c>
      <c r="F591" s="124">
        <f>F592</f>
        <v>212081.25</v>
      </c>
      <c r="G591" s="73">
        <f t="shared" si="33"/>
        <v>99.99115983026874</v>
      </c>
      <c r="H591" s="124"/>
      <c r="I591" s="124"/>
      <c r="J591" s="73"/>
      <c r="K591" s="112"/>
    </row>
    <row r="592" spans="1:11" s="2" customFormat="1" ht="15">
      <c r="A592" s="109" t="s">
        <v>836</v>
      </c>
      <c r="B592" s="108"/>
      <c r="C592" s="66">
        <v>4511</v>
      </c>
      <c r="D592" s="75" t="s">
        <v>635</v>
      </c>
      <c r="E592" s="117">
        <v>212100</v>
      </c>
      <c r="F592" s="117">
        <v>212081.25</v>
      </c>
      <c r="G592" s="73">
        <f t="shared" si="33"/>
        <v>99.99115983026874</v>
      </c>
      <c r="H592" s="117"/>
      <c r="I592" s="117"/>
      <c r="J592" s="73"/>
      <c r="K592" s="112"/>
    </row>
    <row r="593" spans="1:11" s="2" customFormat="1" ht="15">
      <c r="A593" s="54"/>
      <c r="B593" s="108" t="s">
        <v>970</v>
      </c>
      <c r="C593" s="65"/>
      <c r="D593" s="74" t="s">
        <v>969</v>
      </c>
      <c r="E593" s="124">
        <f>E594</f>
        <v>174400</v>
      </c>
      <c r="F593" s="124">
        <f>F594</f>
        <v>174338</v>
      </c>
      <c r="G593" s="73">
        <f t="shared" si="33"/>
        <v>99.96444954128441</v>
      </c>
      <c r="H593" s="124"/>
      <c r="I593" s="124"/>
      <c r="J593" s="73"/>
      <c r="K593" s="112"/>
    </row>
    <row r="594" spans="1:11" s="2" customFormat="1" ht="15">
      <c r="A594" s="54"/>
      <c r="B594" s="108"/>
      <c r="C594" s="81">
        <v>4</v>
      </c>
      <c r="D594" s="82" t="s">
        <v>910</v>
      </c>
      <c r="E594" s="124">
        <f>E596</f>
        <v>174400</v>
      </c>
      <c r="F594" s="124">
        <f>F596</f>
        <v>174338</v>
      </c>
      <c r="G594" s="73">
        <f t="shared" si="33"/>
        <v>99.96444954128441</v>
      </c>
      <c r="H594" s="124"/>
      <c r="I594" s="124"/>
      <c r="J594" s="73"/>
      <c r="K594" s="112"/>
    </row>
    <row r="595" spans="1:11" ht="14.25">
      <c r="A595" s="54"/>
      <c r="B595" s="108"/>
      <c r="C595" s="65">
        <v>42</v>
      </c>
      <c r="D595" s="74" t="s">
        <v>268</v>
      </c>
      <c r="E595" s="124"/>
      <c r="F595" s="124"/>
      <c r="G595" s="73"/>
      <c r="H595" s="124"/>
      <c r="I595" s="124"/>
      <c r="J595" s="73"/>
      <c r="K595" s="112"/>
    </row>
    <row r="596" spans="1:15" ht="14.25">
      <c r="A596" s="54"/>
      <c r="B596" s="108"/>
      <c r="C596" s="65"/>
      <c r="D596" s="74" t="s">
        <v>269</v>
      </c>
      <c r="E596" s="124">
        <f>E597</f>
        <v>174400</v>
      </c>
      <c r="F596" s="124">
        <f>F597</f>
        <v>174338</v>
      </c>
      <c r="G596" s="73">
        <f t="shared" si="33"/>
        <v>99.96444954128441</v>
      </c>
      <c r="H596" s="124"/>
      <c r="I596" s="124"/>
      <c r="J596" s="73"/>
      <c r="K596" s="112"/>
      <c r="O596" s="1" t="s">
        <v>777</v>
      </c>
    </row>
    <row r="597" spans="1:15" ht="14.25">
      <c r="A597" s="60"/>
      <c r="B597" s="108"/>
      <c r="C597" s="65">
        <v>422</v>
      </c>
      <c r="D597" s="74" t="s">
        <v>270</v>
      </c>
      <c r="E597" s="124">
        <f>E598</f>
        <v>174400</v>
      </c>
      <c r="F597" s="124">
        <f>F598</f>
        <v>174338</v>
      </c>
      <c r="G597" s="73">
        <f t="shared" si="33"/>
        <v>99.96444954128441</v>
      </c>
      <c r="H597" s="124"/>
      <c r="I597" s="124"/>
      <c r="J597" s="73"/>
      <c r="K597" s="112"/>
      <c r="O597" s="1" t="s">
        <v>777</v>
      </c>
    </row>
    <row r="598" spans="1:11" ht="14.25">
      <c r="A598" s="60" t="s">
        <v>837</v>
      </c>
      <c r="B598" s="108"/>
      <c r="C598" s="66">
        <v>4221</v>
      </c>
      <c r="D598" s="75" t="s">
        <v>399</v>
      </c>
      <c r="E598" s="117">
        <v>174400</v>
      </c>
      <c r="F598" s="117">
        <v>174338</v>
      </c>
      <c r="G598" s="73">
        <f t="shared" si="33"/>
        <v>99.96444954128441</v>
      </c>
      <c r="H598" s="117"/>
      <c r="I598" s="117"/>
      <c r="J598" s="73"/>
      <c r="K598" s="112"/>
    </row>
    <row r="599" spans="1:11" ht="14.25">
      <c r="A599" s="60"/>
      <c r="B599" s="108"/>
      <c r="C599" s="66"/>
      <c r="D599" s="82" t="s">
        <v>947</v>
      </c>
      <c r="E599" s="117"/>
      <c r="F599" s="117"/>
      <c r="G599" s="73"/>
      <c r="H599" s="117"/>
      <c r="I599" s="117"/>
      <c r="J599" s="73"/>
      <c r="K599" s="112"/>
    </row>
    <row r="600" spans="1:11" ht="14.25">
      <c r="A600" s="60"/>
      <c r="B600" s="108"/>
      <c r="C600" s="66"/>
      <c r="D600" s="12" t="s">
        <v>125</v>
      </c>
      <c r="E600" s="117"/>
      <c r="F600" s="117"/>
      <c r="G600" s="73"/>
      <c r="H600" s="117"/>
      <c r="I600" s="117"/>
      <c r="J600" s="73"/>
      <c r="K600" s="112"/>
    </row>
    <row r="601" spans="1:15" ht="14.25">
      <c r="A601" s="54"/>
      <c r="B601" s="108" t="s">
        <v>975</v>
      </c>
      <c r="C601" s="65"/>
      <c r="D601" s="74" t="s">
        <v>155</v>
      </c>
      <c r="E601" s="124">
        <f>E602</f>
        <v>168000</v>
      </c>
      <c r="F601" s="124">
        <f>F602</f>
        <v>167697.74</v>
      </c>
      <c r="G601" s="73">
        <f t="shared" si="33"/>
        <v>99.82008333333333</v>
      </c>
      <c r="H601" s="124"/>
      <c r="I601" s="124"/>
      <c r="J601" s="73"/>
      <c r="K601" s="112"/>
      <c r="O601" s="1" t="s">
        <v>777</v>
      </c>
    </row>
    <row r="602" spans="1:11" ht="14.25">
      <c r="A602" s="54"/>
      <c r="B602" s="108" t="s">
        <v>976</v>
      </c>
      <c r="C602" s="65"/>
      <c r="D602" s="74" t="s">
        <v>156</v>
      </c>
      <c r="E602" s="124">
        <f>E603</f>
        <v>168000</v>
      </c>
      <c r="F602" s="124">
        <f>F603</f>
        <v>167697.74</v>
      </c>
      <c r="G602" s="73">
        <f t="shared" si="33"/>
        <v>99.82008333333333</v>
      </c>
      <c r="H602" s="124"/>
      <c r="I602" s="124"/>
      <c r="J602" s="73"/>
      <c r="K602" s="112"/>
    </row>
    <row r="603" spans="1:11" ht="14.25">
      <c r="A603" s="54"/>
      <c r="B603" s="108"/>
      <c r="C603" s="81">
        <v>4</v>
      </c>
      <c r="D603" s="82" t="s">
        <v>910</v>
      </c>
      <c r="E603" s="124">
        <f>E607</f>
        <v>168000</v>
      </c>
      <c r="F603" s="124">
        <f>F607</f>
        <v>167697.74</v>
      </c>
      <c r="G603" s="73">
        <f t="shared" si="33"/>
        <v>99.82008333333333</v>
      </c>
      <c r="H603" s="124"/>
      <c r="I603" s="124"/>
      <c r="J603" s="73"/>
      <c r="K603" s="112"/>
    </row>
    <row r="604" spans="1:15" ht="14.25">
      <c r="A604" s="60"/>
      <c r="B604" s="108"/>
      <c r="C604" s="65">
        <v>42</v>
      </c>
      <c r="D604" s="74" t="s">
        <v>268</v>
      </c>
      <c r="E604" s="117"/>
      <c r="F604" s="117"/>
      <c r="G604" s="73"/>
      <c r="H604" s="117"/>
      <c r="I604" s="117"/>
      <c r="J604" s="73"/>
      <c r="K604" s="112"/>
      <c r="O604" s="1" t="s">
        <v>777</v>
      </c>
    </row>
    <row r="605" spans="1:11" ht="14.25">
      <c r="A605" s="60"/>
      <c r="B605" s="108"/>
      <c r="C605" s="65"/>
      <c r="D605" s="74" t="s">
        <v>269</v>
      </c>
      <c r="E605" s="124">
        <f>E607</f>
        <v>168000</v>
      </c>
      <c r="F605" s="124">
        <f>F607</f>
        <v>167697.74</v>
      </c>
      <c r="G605" s="73">
        <f t="shared" si="33"/>
        <v>99.82008333333333</v>
      </c>
      <c r="H605" s="124"/>
      <c r="I605" s="124"/>
      <c r="J605" s="73"/>
      <c r="K605" s="112"/>
    </row>
    <row r="606" spans="1:11" ht="14.25">
      <c r="A606" s="60"/>
      <c r="B606" s="108"/>
      <c r="C606" s="65">
        <v>421</v>
      </c>
      <c r="D606" s="74" t="s">
        <v>289</v>
      </c>
      <c r="E606" s="124">
        <f>E607</f>
        <v>168000</v>
      </c>
      <c r="F606" s="124">
        <f>F607</f>
        <v>167697.74</v>
      </c>
      <c r="G606" s="73">
        <f t="shared" si="33"/>
        <v>99.82008333333333</v>
      </c>
      <c r="H606" s="124"/>
      <c r="I606" s="124"/>
      <c r="J606" s="73"/>
      <c r="K606" s="112"/>
    </row>
    <row r="607" spans="1:11" ht="14.25">
      <c r="A607" s="60" t="s">
        <v>149</v>
      </c>
      <c r="B607" s="108"/>
      <c r="C607" s="66">
        <v>4214</v>
      </c>
      <c r="D607" s="75" t="s">
        <v>841</v>
      </c>
      <c r="E607" s="117">
        <v>168000</v>
      </c>
      <c r="F607" s="117">
        <v>167697.74</v>
      </c>
      <c r="G607" s="73">
        <f t="shared" si="33"/>
        <v>99.82008333333333</v>
      </c>
      <c r="H607" s="117"/>
      <c r="I607" s="117"/>
      <c r="J607" s="73"/>
      <c r="K607" s="112"/>
    </row>
    <row r="608" spans="1:11" ht="14.25">
      <c r="A608" s="60"/>
      <c r="B608" s="108"/>
      <c r="C608" s="81"/>
      <c r="D608" s="82"/>
      <c r="E608" s="70"/>
      <c r="F608" s="70"/>
      <c r="G608" s="73"/>
      <c r="H608" s="70"/>
      <c r="I608" s="70"/>
      <c r="J608" s="73"/>
      <c r="K608" s="70"/>
    </row>
    <row r="609" spans="1:11" ht="14.25">
      <c r="A609" s="60"/>
      <c r="B609" s="108"/>
      <c r="C609" s="81"/>
      <c r="D609" s="82"/>
      <c r="E609" s="70"/>
      <c r="F609" s="70"/>
      <c r="G609" s="73"/>
      <c r="H609" s="70"/>
      <c r="I609" s="70"/>
      <c r="J609" s="73"/>
      <c r="K609" s="70"/>
    </row>
    <row r="610" spans="1:11" ht="14.25">
      <c r="A610" s="54"/>
      <c r="B610" s="108" t="s">
        <v>977</v>
      </c>
      <c r="C610" s="65"/>
      <c r="D610" s="19" t="s">
        <v>448</v>
      </c>
      <c r="E610" s="125">
        <f>E614+E634</f>
        <v>2039600</v>
      </c>
      <c r="F610" s="125">
        <f>F614+F634</f>
        <v>2035072.41</v>
      </c>
      <c r="G610" s="73">
        <f t="shared" si="33"/>
        <v>99.77801578740929</v>
      </c>
      <c r="H610" s="125"/>
      <c r="I610" s="125"/>
      <c r="J610" s="73"/>
      <c r="K610" s="112"/>
    </row>
    <row r="611" spans="1:11" ht="14.25">
      <c r="A611" s="54"/>
      <c r="B611" s="108"/>
      <c r="C611" s="65"/>
      <c r="D611" s="19" t="s">
        <v>979</v>
      </c>
      <c r="E611" s="74"/>
      <c r="F611" s="74"/>
      <c r="G611" s="73"/>
      <c r="H611" s="74"/>
      <c r="I611" s="74"/>
      <c r="J611" s="73"/>
      <c r="K611" s="112"/>
    </row>
    <row r="612" spans="1:11" ht="14.25">
      <c r="A612" s="54"/>
      <c r="B612" s="108"/>
      <c r="C612" s="65"/>
      <c r="D612" s="12" t="s">
        <v>126</v>
      </c>
      <c r="E612" s="74"/>
      <c r="F612" s="74"/>
      <c r="G612" s="73"/>
      <c r="H612" s="74"/>
      <c r="I612" s="74"/>
      <c r="J612" s="73"/>
      <c r="K612" s="112"/>
    </row>
    <row r="613" spans="1:11" ht="14.25">
      <c r="A613" s="54"/>
      <c r="B613" s="108"/>
      <c r="C613" s="65"/>
      <c r="D613" s="19" t="s">
        <v>129</v>
      </c>
      <c r="E613" s="74"/>
      <c r="F613" s="74"/>
      <c r="G613" s="73"/>
      <c r="H613" s="74"/>
      <c r="I613" s="74"/>
      <c r="J613" s="73"/>
      <c r="K613" s="112"/>
    </row>
    <row r="614" spans="1:11" s="2" customFormat="1" ht="15">
      <c r="A614" s="54"/>
      <c r="B614" s="108" t="s">
        <v>980</v>
      </c>
      <c r="C614" s="65"/>
      <c r="D614" s="74" t="s">
        <v>978</v>
      </c>
      <c r="E614" s="125">
        <f>E615+E620+E627</f>
        <v>1552600</v>
      </c>
      <c r="F614" s="125">
        <f>F615+F620+F627</f>
        <v>1552092.49</v>
      </c>
      <c r="G614" s="73">
        <f t="shared" si="33"/>
        <v>99.96731225041864</v>
      </c>
      <c r="H614" s="125"/>
      <c r="I614" s="125"/>
      <c r="J614" s="73"/>
      <c r="K614" s="112"/>
    </row>
    <row r="615" spans="1:11" s="2" customFormat="1" ht="15">
      <c r="A615" s="54"/>
      <c r="B615" s="108" t="s">
        <v>982</v>
      </c>
      <c r="C615" s="65"/>
      <c r="D615" s="74" t="s">
        <v>981</v>
      </c>
      <c r="E615" s="125">
        <f aca="true" t="shared" si="35" ref="E615:F618">E616</f>
        <v>9600</v>
      </c>
      <c r="F615" s="125">
        <f t="shared" si="35"/>
        <v>9516</v>
      </c>
      <c r="G615" s="73">
        <f t="shared" si="33"/>
        <v>99.125</v>
      </c>
      <c r="H615" s="125"/>
      <c r="I615" s="125"/>
      <c r="J615" s="73"/>
      <c r="K615" s="112"/>
    </row>
    <row r="616" spans="1:11" s="2" customFormat="1" ht="15">
      <c r="A616" s="54"/>
      <c r="B616" s="108"/>
      <c r="C616" s="65">
        <v>3</v>
      </c>
      <c r="D616" s="74" t="s">
        <v>373</v>
      </c>
      <c r="E616" s="125">
        <f t="shared" si="35"/>
        <v>9600</v>
      </c>
      <c r="F616" s="125">
        <f t="shared" si="35"/>
        <v>9516</v>
      </c>
      <c r="G616" s="73">
        <f t="shared" si="33"/>
        <v>99.125</v>
      </c>
      <c r="H616" s="125"/>
      <c r="I616" s="125"/>
      <c r="J616" s="73"/>
      <c r="K616" s="112"/>
    </row>
    <row r="617" spans="1:11" ht="14.25">
      <c r="A617" s="54"/>
      <c r="B617" s="108"/>
      <c r="C617" s="65">
        <v>32</v>
      </c>
      <c r="D617" s="74" t="s">
        <v>173</v>
      </c>
      <c r="E617" s="125">
        <f t="shared" si="35"/>
        <v>9600</v>
      </c>
      <c r="F617" s="125">
        <f t="shared" si="35"/>
        <v>9516</v>
      </c>
      <c r="G617" s="73">
        <f t="shared" si="33"/>
        <v>99.125</v>
      </c>
      <c r="H617" s="125"/>
      <c r="I617" s="125"/>
      <c r="J617" s="73"/>
      <c r="K617" s="112"/>
    </row>
    <row r="618" spans="1:11" ht="14.25">
      <c r="A618" s="54"/>
      <c r="B618" s="108"/>
      <c r="C618" s="65">
        <v>323</v>
      </c>
      <c r="D618" s="74" t="s">
        <v>222</v>
      </c>
      <c r="E618" s="125">
        <f t="shared" si="35"/>
        <v>9600</v>
      </c>
      <c r="F618" s="125">
        <f t="shared" si="35"/>
        <v>9516</v>
      </c>
      <c r="G618" s="73">
        <f t="shared" si="33"/>
        <v>99.125</v>
      </c>
      <c r="H618" s="125"/>
      <c r="I618" s="125"/>
      <c r="J618" s="73"/>
      <c r="K618" s="112"/>
    </row>
    <row r="619" spans="1:11" ht="14.25">
      <c r="A619" s="60" t="s">
        <v>561</v>
      </c>
      <c r="B619" s="108"/>
      <c r="C619" s="66">
        <v>3232</v>
      </c>
      <c r="D619" s="75" t="s">
        <v>487</v>
      </c>
      <c r="E619" s="126">
        <v>9600</v>
      </c>
      <c r="F619" s="126">
        <v>9516</v>
      </c>
      <c r="G619" s="73">
        <f t="shared" si="33"/>
        <v>99.125</v>
      </c>
      <c r="H619" s="126"/>
      <c r="I619" s="126"/>
      <c r="J619" s="73"/>
      <c r="K619" s="112"/>
    </row>
    <row r="620" spans="1:11" s="2" customFormat="1" ht="15">
      <c r="A620" s="54"/>
      <c r="B620" s="108" t="s">
        <v>983</v>
      </c>
      <c r="C620" s="65"/>
      <c r="D620" s="74" t="s">
        <v>984</v>
      </c>
      <c r="E620" s="125">
        <f>E621</f>
        <v>1465000</v>
      </c>
      <c r="F620" s="125">
        <f>F621</f>
        <v>1464954.49</v>
      </c>
      <c r="G620" s="73">
        <f aca="true" t="shared" si="36" ref="G620:G668">F620/E620*100</f>
        <v>99.99689351535837</v>
      </c>
      <c r="H620" s="125"/>
      <c r="I620" s="125"/>
      <c r="J620" s="73"/>
      <c r="K620" s="112"/>
    </row>
    <row r="621" spans="1:11" s="2" customFormat="1" ht="15">
      <c r="A621" s="54"/>
      <c r="B621" s="108"/>
      <c r="C621" s="65">
        <v>4</v>
      </c>
      <c r="D621" s="74" t="s">
        <v>910</v>
      </c>
      <c r="E621" s="125">
        <f>E623</f>
        <v>1465000</v>
      </c>
      <c r="F621" s="125">
        <f>F623</f>
        <v>1464954.49</v>
      </c>
      <c r="G621" s="73">
        <f t="shared" si="36"/>
        <v>99.99689351535837</v>
      </c>
      <c r="H621" s="125"/>
      <c r="I621" s="125"/>
      <c r="J621" s="73"/>
      <c r="K621" s="112"/>
    </row>
    <row r="622" spans="1:11" ht="14.25">
      <c r="A622" s="54"/>
      <c r="B622" s="108"/>
      <c r="C622" s="65">
        <v>42</v>
      </c>
      <c r="D622" s="74" t="s">
        <v>268</v>
      </c>
      <c r="E622" s="125"/>
      <c r="F622" s="125"/>
      <c r="G622" s="73"/>
      <c r="H622" s="125"/>
      <c r="I622" s="125"/>
      <c r="J622" s="73"/>
      <c r="K622" s="112"/>
    </row>
    <row r="623" spans="1:11" ht="14.25">
      <c r="A623" s="54"/>
      <c r="B623" s="108"/>
      <c r="C623" s="65"/>
      <c r="D623" s="74" t="s">
        <v>269</v>
      </c>
      <c r="E623" s="125">
        <f>E624</f>
        <v>1465000</v>
      </c>
      <c r="F623" s="125">
        <f>F624</f>
        <v>1464954.49</v>
      </c>
      <c r="G623" s="73">
        <f t="shared" si="36"/>
        <v>99.99689351535837</v>
      </c>
      <c r="H623" s="125"/>
      <c r="I623" s="125"/>
      <c r="J623" s="73"/>
      <c r="K623" s="112"/>
    </row>
    <row r="624" spans="1:11" ht="14.25">
      <c r="A624" s="54"/>
      <c r="B624" s="108"/>
      <c r="C624" s="65">
        <v>421</v>
      </c>
      <c r="D624" s="74" t="s">
        <v>289</v>
      </c>
      <c r="E624" s="125">
        <f>E625</f>
        <v>1465000</v>
      </c>
      <c r="F624" s="125">
        <f>F625</f>
        <v>1464954.49</v>
      </c>
      <c r="G624" s="73">
        <f t="shared" si="36"/>
        <v>99.99689351535837</v>
      </c>
      <c r="H624" s="125"/>
      <c r="I624" s="125"/>
      <c r="J624" s="73"/>
      <c r="K624" s="112"/>
    </row>
    <row r="625" spans="1:11" ht="14.25">
      <c r="A625" s="60" t="s">
        <v>563</v>
      </c>
      <c r="B625" s="108"/>
      <c r="C625" s="66">
        <v>4214</v>
      </c>
      <c r="D625" s="75" t="s">
        <v>724</v>
      </c>
      <c r="E625" s="126">
        <v>1465000</v>
      </c>
      <c r="F625" s="126">
        <v>1464954.49</v>
      </c>
      <c r="G625" s="73">
        <f t="shared" si="36"/>
        <v>99.99689351535837</v>
      </c>
      <c r="H625" s="126"/>
      <c r="I625" s="126"/>
      <c r="J625" s="73"/>
      <c r="K625" s="112"/>
    </row>
    <row r="626" spans="1:11" ht="14.25">
      <c r="A626" s="60"/>
      <c r="B626" s="108" t="s">
        <v>985</v>
      </c>
      <c r="C626" s="66"/>
      <c r="D626" s="82" t="s">
        <v>995</v>
      </c>
      <c r="E626" s="126"/>
      <c r="F626" s="126"/>
      <c r="G626" s="73"/>
      <c r="H626" s="126"/>
      <c r="I626" s="126"/>
      <c r="J626" s="73"/>
      <c r="K626" s="112"/>
    </row>
    <row r="627" spans="1:11" ht="14.25">
      <c r="A627" s="60"/>
      <c r="B627" s="108"/>
      <c r="C627" s="66"/>
      <c r="D627" s="82" t="s">
        <v>87</v>
      </c>
      <c r="E627" s="125">
        <f>E628</f>
        <v>78000</v>
      </c>
      <c r="F627" s="125">
        <f>+F628</f>
        <v>77622</v>
      </c>
      <c r="G627" s="73">
        <f t="shared" si="36"/>
        <v>99.51538461538462</v>
      </c>
      <c r="H627" s="125"/>
      <c r="I627" s="125"/>
      <c r="J627" s="73"/>
      <c r="K627" s="112"/>
    </row>
    <row r="628" spans="1:11" ht="14.25">
      <c r="A628" s="60"/>
      <c r="B628" s="108"/>
      <c r="C628" s="81">
        <v>4</v>
      </c>
      <c r="D628" s="82" t="s">
        <v>910</v>
      </c>
      <c r="E628" s="125">
        <f>E630</f>
        <v>78000</v>
      </c>
      <c r="F628" s="125">
        <f>F630</f>
        <v>77622</v>
      </c>
      <c r="G628" s="73">
        <f t="shared" si="36"/>
        <v>99.51538461538462</v>
      </c>
      <c r="H628" s="125"/>
      <c r="I628" s="125"/>
      <c r="J628" s="73"/>
      <c r="K628" s="112"/>
    </row>
    <row r="629" spans="1:11" ht="14.25">
      <c r="A629" s="60"/>
      <c r="B629" s="108"/>
      <c r="C629" s="81">
        <v>42</v>
      </c>
      <c r="D629" s="82" t="s">
        <v>268</v>
      </c>
      <c r="E629" s="125"/>
      <c r="F629" s="125"/>
      <c r="G629" s="73"/>
      <c r="H629" s="125"/>
      <c r="I629" s="125"/>
      <c r="J629" s="73"/>
      <c r="K629" s="112"/>
    </row>
    <row r="630" spans="1:11" ht="14.25">
      <c r="A630" s="60"/>
      <c r="B630" s="108"/>
      <c r="C630" s="81"/>
      <c r="D630" s="82" t="s">
        <v>269</v>
      </c>
      <c r="E630" s="125">
        <f>E631</f>
        <v>78000</v>
      </c>
      <c r="F630" s="125">
        <f>F631</f>
        <v>77622</v>
      </c>
      <c r="G630" s="73">
        <f t="shared" si="36"/>
        <v>99.51538461538462</v>
      </c>
      <c r="H630" s="125"/>
      <c r="I630" s="125"/>
      <c r="J630" s="73"/>
      <c r="K630" s="112"/>
    </row>
    <row r="631" spans="1:11" ht="14.25">
      <c r="A631" s="60"/>
      <c r="B631" s="108"/>
      <c r="C631" s="81">
        <v>421</v>
      </c>
      <c r="D631" s="82" t="s">
        <v>996</v>
      </c>
      <c r="E631" s="125">
        <f>E632</f>
        <v>78000</v>
      </c>
      <c r="F631" s="125">
        <f>F632</f>
        <v>77622</v>
      </c>
      <c r="G631" s="73">
        <f t="shared" si="36"/>
        <v>99.51538461538462</v>
      </c>
      <c r="H631" s="125"/>
      <c r="I631" s="125"/>
      <c r="J631" s="73"/>
      <c r="K631" s="112"/>
    </row>
    <row r="632" spans="1:11" ht="14.25">
      <c r="A632" s="60" t="s">
        <v>986</v>
      </c>
      <c r="B632" s="108"/>
      <c r="C632" s="66">
        <v>4214</v>
      </c>
      <c r="D632" s="75" t="s">
        <v>290</v>
      </c>
      <c r="E632" s="126">
        <v>78000</v>
      </c>
      <c r="F632" s="126">
        <v>77622</v>
      </c>
      <c r="G632" s="73">
        <f t="shared" si="36"/>
        <v>99.51538461538462</v>
      </c>
      <c r="H632" s="126"/>
      <c r="I632" s="126"/>
      <c r="J632" s="73"/>
      <c r="K632" s="112"/>
    </row>
    <row r="633" spans="1:11" ht="14.25">
      <c r="A633" s="60"/>
      <c r="B633" s="108"/>
      <c r="C633" s="66"/>
      <c r="D633" s="75" t="s">
        <v>134</v>
      </c>
      <c r="E633" s="126"/>
      <c r="F633" s="126"/>
      <c r="G633" s="73"/>
      <c r="H633" s="126"/>
      <c r="I633" s="126"/>
      <c r="J633" s="73"/>
      <c r="K633" s="112"/>
    </row>
    <row r="634" spans="1:11" s="2" customFormat="1" ht="15">
      <c r="A634" s="54"/>
      <c r="B634" s="108" t="s">
        <v>988</v>
      </c>
      <c r="C634" s="65"/>
      <c r="D634" s="74" t="s">
        <v>987</v>
      </c>
      <c r="E634" s="125">
        <f>E638+E647+E653+E659</f>
        <v>487000</v>
      </c>
      <c r="F634" s="125">
        <f>F638+F647+F653+F659</f>
        <v>482979.92</v>
      </c>
      <c r="G634" s="73">
        <f t="shared" si="36"/>
        <v>99.17452156057495</v>
      </c>
      <c r="H634" s="125"/>
      <c r="I634" s="125"/>
      <c r="J634" s="73"/>
      <c r="K634" s="112"/>
    </row>
    <row r="635" spans="1:11" s="2" customFormat="1" ht="15">
      <c r="A635" s="54"/>
      <c r="B635" s="108"/>
      <c r="C635" s="65"/>
      <c r="D635" s="12" t="s">
        <v>126</v>
      </c>
      <c r="E635" s="125"/>
      <c r="F635" s="125"/>
      <c r="G635" s="73"/>
      <c r="H635" s="125"/>
      <c r="I635" s="125"/>
      <c r="J635" s="73"/>
      <c r="K635" s="112"/>
    </row>
    <row r="636" spans="1:11" s="2" customFormat="1" ht="15">
      <c r="A636" s="54"/>
      <c r="B636" s="108"/>
      <c r="C636" s="65"/>
      <c r="D636" s="12" t="s">
        <v>127</v>
      </c>
      <c r="E636" s="125"/>
      <c r="F636" s="125"/>
      <c r="G636" s="73"/>
      <c r="H636" s="125"/>
      <c r="I636" s="125"/>
      <c r="J636" s="73"/>
      <c r="K636" s="112"/>
    </row>
    <row r="637" spans="1:11" ht="14.25">
      <c r="A637" s="54"/>
      <c r="B637" s="108" t="s">
        <v>990</v>
      </c>
      <c r="C637" s="65"/>
      <c r="D637" s="74" t="s">
        <v>989</v>
      </c>
      <c r="E637" s="125"/>
      <c r="F637" s="125"/>
      <c r="G637" s="73"/>
      <c r="H637" s="125"/>
      <c r="I637" s="125"/>
      <c r="J637" s="73"/>
      <c r="K637" s="112"/>
    </row>
    <row r="638" spans="1:11" ht="14.25">
      <c r="A638" s="54"/>
      <c r="B638" s="108"/>
      <c r="C638" s="65"/>
      <c r="D638" s="74" t="s">
        <v>450</v>
      </c>
      <c r="E638" s="125">
        <f>E639</f>
        <v>292000</v>
      </c>
      <c r="F638" s="125">
        <f>F639</f>
        <v>288496.47</v>
      </c>
      <c r="G638" s="73">
        <f t="shared" si="36"/>
        <v>98.8001609589041</v>
      </c>
      <c r="H638" s="125"/>
      <c r="I638" s="125"/>
      <c r="J638" s="73"/>
      <c r="K638" s="112"/>
    </row>
    <row r="639" spans="1:11" ht="14.25">
      <c r="A639" s="54"/>
      <c r="B639" s="108"/>
      <c r="C639" s="65">
        <v>3</v>
      </c>
      <c r="D639" s="74" t="s">
        <v>373</v>
      </c>
      <c r="E639" s="125">
        <f>E640</f>
        <v>292000</v>
      </c>
      <c r="F639" s="125">
        <f>F640</f>
        <v>288496.47</v>
      </c>
      <c r="G639" s="73">
        <f t="shared" si="36"/>
        <v>98.8001609589041</v>
      </c>
      <c r="H639" s="125"/>
      <c r="I639" s="125"/>
      <c r="J639" s="73"/>
      <c r="K639" s="112"/>
    </row>
    <row r="640" spans="1:11" ht="14.25">
      <c r="A640" s="54"/>
      <c r="B640" s="108"/>
      <c r="C640" s="65">
        <v>32</v>
      </c>
      <c r="D640" s="74" t="s">
        <v>173</v>
      </c>
      <c r="E640" s="125">
        <f>E641+E645</f>
        <v>292000</v>
      </c>
      <c r="F640" s="125">
        <f>F641+F645</f>
        <v>288496.47</v>
      </c>
      <c r="G640" s="73">
        <f t="shared" si="36"/>
        <v>98.8001609589041</v>
      </c>
      <c r="H640" s="125"/>
      <c r="I640" s="125"/>
      <c r="J640" s="73"/>
      <c r="K640" s="112"/>
    </row>
    <row r="641" spans="1:11" ht="14.25">
      <c r="A641" s="54"/>
      <c r="B641" s="108"/>
      <c r="C641" s="65">
        <v>322</v>
      </c>
      <c r="D641" s="74" t="s">
        <v>291</v>
      </c>
      <c r="E641" s="125">
        <f>E642+E644+E643</f>
        <v>102000</v>
      </c>
      <c r="F641" s="125">
        <f>F642+F644+F643</f>
        <v>101639.81999999999</v>
      </c>
      <c r="G641" s="73">
        <f t="shared" si="36"/>
        <v>99.64688235294116</v>
      </c>
      <c r="H641" s="125"/>
      <c r="I641" s="125"/>
      <c r="J641" s="73"/>
      <c r="K641" s="112"/>
    </row>
    <row r="642" spans="1:11" ht="14.25">
      <c r="A642" s="60" t="s">
        <v>565</v>
      </c>
      <c r="B642" s="108"/>
      <c r="C642" s="66">
        <v>3223</v>
      </c>
      <c r="D642" s="75" t="s">
        <v>485</v>
      </c>
      <c r="E642" s="126">
        <v>11000</v>
      </c>
      <c r="F642" s="126">
        <v>10971.2</v>
      </c>
      <c r="G642" s="73">
        <f t="shared" si="36"/>
        <v>99.73818181818183</v>
      </c>
      <c r="H642" s="126"/>
      <c r="I642" s="126"/>
      <c r="J642" s="73"/>
      <c r="K642" s="112"/>
    </row>
    <row r="643" spans="1:11" ht="14.25">
      <c r="A643" s="60" t="s">
        <v>754</v>
      </c>
      <c r="B643" s="108"/>
      <c r="C643" s="66">
        <v>3223</v>
      </c>
      <c r="D643" s="75" t="s">
        <v>742</v>
      </c>
      <c r="E643" s="126">
        <v>28000</v>
      </c>
      <c r="F643" s="126">
        <v>28262.03</v>
      </c>
      <c r="G643" s="73">
        <f t="shared" si="36"/>
        <v>100.93582142857143</v>
      </c>
      <c r="H643" s="126"/>
      <c r="I643" s="126"/>
      <c r="J643" s="73"/>
      <c r="K643" s="112"/>
    </row>
    <row r="644" spans="1:11" ht="14.25">
      <c r="A644" s="60" t="s">
        <v>566</v>
      </c>
      <c r="B644" s="108"/>
      <c r="C644" s="66">
        <v>3224</v>
      </c>
      <c r="D644" s="75" t="s">
        <v>292</v>
      </c>
      <c r="E644" s="126">
        <v>63000</v>
      </c>
      <c r="F644" s="126">
        <v>62406.59</v>
      </c>
      <c r="G644" s="73">
        <f t="shared" si="36"/>
        <v>99.05807936507935</v>
      </c>
      <c r="H644" s="126"/>
      <c r="I644" s="126"/>
      <c r="J644" s="73"/>
      <c r="K644" s="112"/>
    </row>
    <row r="645" spans="1:11" ht="14.25">
      <c r="A645" s="54"/>
      <c r="B645" s="108"/>
      <c r="C645" s="65">
        <v>323</v>
      </c>
      <c r="D645" s="74" t="s">
        <v>222</v>
      </c>
      <c r="E645" s="125">
        <f>E646</f>
        <v>190000</v>
      </c>
      <c r="F645" s="125">
        <f>F646</f>
        <v>186856.65</v>
      </c>
      <c r="G645" s="73">
        <f t="shared" si="36"/>
        <v>98.34560526315789</v>
      </c>
      <c r="H645" s="125"/>
      <c r="I645" s="125"/>
      <c r="J645" s="73"/>
      <c r="K645" s="112"/>
    </row>
    <row r="646" spans="1:11" ht="14.25">
      <c r="A646" s="60" t="s">
        <v>322</v>
      </c>
      <c r="B646" s="108"/>
      <c r="C646" s="66">
        <v>3232</v>
      </c>
      <c r="D646" s="75" t="s">
        <v>285</v>
      </c>
      <c r="E646" s="126">
        <v>190000</v>
      </c>
      <c r="F646" s="126">
        <v>186856.65</v>
      </c>
      <c r="G646" s="73">
        <f t="shared" si="36"/>
        <v>98.34560526315789</v>
      </c>
      <c r="H646" s="126"/>
      <c r="I646" s="126"/>
      <c r="J646" s="73"/>
      <c r="K646" s="112"/>
    </row>
    <row r="647" spans="1:11" ht="14.25">
      <c r="A647" s="86"/>
      <c r="B647" s="108" t="s">
        <v>991</v>
      </c>
      <c r="C647" s="81"/>
      <c r="D647" s="82" t="s">
        <v>78</v>
      </c>
      <c r="E647" s="125">
        <f>E648</f>
        <v>74000</v>
      </c>
      <c r="F647" s="125">
        <f>F648</f>
        <v>73605.85</v>
      </c>
      <c r="G647" s="73">
        <f t="shared" si="36"/>
        <v>99.46736486486488</v>
      </c>
      <c r="H647" s="125"/>
      <c r="I647" s="125"/>
      <c r="J647" s="73"/>
      <c r="K647" s="112"/>
    </row>
    <row r="648" spans="1:11" ht="14.25">
      <c r="A648" s="86"/>
      <c r="B648" s="108"/>
      <c r="C648" s="81">
        <v>4</v>
      </c>
      <c r="D648" s="82" t="s">
        <v>910</v>
      </c>
      <c r="E648" s="125">
        <f>E650</f>
        <v>74000</v>
      </c>
      <c r="F648" s="125">
        <f>F650</f>
        <v>73605.85</v>
      </c>
      <c r="G648" s="73">
        <f t="shared" si="36"/>
        <v>99.46736486486488</v>
      </c>
      <c r="H648" s="125"/>
      <c r="I648" s="125"/>
      <c r="J648" s="73"/>
      <c r="K648" s="112"/>
    </row>
    <row r="649" spans="1:11" ht="14.25">
      <c r="A649" s="86"/>
      <c r="B649" s="108"/>
      <c r="C649" s="81">
        <v>42</v>
      </c>
      <c r="D649" s="82" t="s">
        <v>784</v>
      </c>
      <c r="E649" s="125"/>
      <c r="F649" s="125"/>
      <c r="G649" s="73"/>
      <c r="H649" s="125"/>
      <c r="I649" s="125"/>
      <c r="J649" s="73"/>
      <c r="K649" s="112"/>
    </row>
    <row r="650" spans="1:11" ht="14.25">
      <c r="A650" s="86"/>
      <c r="B650" s="108"/>
      <c r="C650" s="81"/>
      <c r="D650" s="82" t="s">
        <v>267</v>
      </c>
      <c r="E650" s="125">
        <f>E651</f>
        <v>74000</v>
      </c>
      <c r="F650" s="125">
        <f>F651</f>
        <v>73605.85</v>
      </c>
      <c r="G650" s="73">
        <f t="shared" si="36"/>
        <v>99.46736486486488</v>
      </c>
      <c r="H650" s="125"/>
      <c r="I650" s="125"/>
      <c r="J650" s="73"/>
      <c r="K650" s="112"/>
    </row>
    <row r="651" spans="1:11" ht="14.25">
      <c r="A651" s="86"/>
      <c r="B651" s="108"/>
      <c r="C651" s="81">
        <v>424</v>
      </c>
      <c r="D651" s="82" t="s">
        <v>786</v>
      </c>
      <c r="E651" s="125">
        <f>E652</f>
        <v>74000</v>
      </c>
      <c r="F651" s="125">
        <f>F652</f>
        <v>73605.85</v>
      </c>
      <c r="G651" s="73">
        <f t="shared" si="36"/>
        <v>99.46736486486488</v>
      </c>
      <c r="H651" s="125"/>
      <c r="I651" s="125"/>
      <c r="J651" s="73"/>
      <c r="K651" s="112"/>
    </row>
    <row r="652" spans="1:11" ht="14.25">
      <c r="A652" s="60" t="s">
        <v>827</v>
      </c>
      <c r="B652" s="108"/>
      <c r="C652" s="66">
        <v>4251</v>
      </c>
      <c r="D652" s="75" t="s">
        <v>787</v>
      </c>
      <c r="E652" s="126">
        <v>74000</v>
      </c>
      <c r="F652" s="126">
        <v>73605.85</v>
      </c>
      <c r="G652" s="73">
        <f t="shared" si="36"/>
        <v>99.46736486486488</v>
      </c>
      <c r="H652" s="126"/>
      <c r="I652" s="126"/>
      <c r="J652" s="73"/>
      <c r="K652" s="112"/>
    </row>
    <row r="653" spans="1:11" ht="14.25">
      <c r="A653" s="60"/>
      <c r="B653" s="108" t="s">
        <v>992</v>
      </c>
      <c r="C653" s="66"/>
      <c r="D653" s="74" t="s">
        <v>79</v>
      </c>
      <c r="E653" s="125">
        <f>E654</f>
        <v>75000</v>
      </c>
      <c r="F653" s="125">
        <f>F654</f>
        <v>74950.7</v>
      </c>
      <c r="G653" s="73">
        <f t="shared" si="36"/>
        <v>99.93426666666666</v>
      </c>
      <c r="H653" s="125"/>
      <c r="I653" s="125"/>
      <c r="J653" s="73"/>
      <c r="K653" s="112"/>
    </row>
    <row r="654" spans="1:11" ht="14.25">
      <c r="A654" s="60"/>
      <c r="B654" s="108"/>
      <c r="C654" s="81">
        <v>4</v>
      </c>
      <c r="D654" s="82" t="s">
        <v>993</v>
      </c>
      <c r="E654" s="125">
        <f>E656</f>
        <v>75000</v>
      </c>
      <c r="F654" s="125">
        <f>F656</f>
        <v>74950.7</v>
      </c>
      <c r="G654" s="73">
        <f t="shared" si="36"/>
        <v>99.93426666666666</v>
      </c>
      <c r="H654" s="125"/>
      <c r="I654" s="125"/>
      <c r="J654" s="73"/>
      <c r="K654" s="112"/>
    </row>
    <row r="655" spans="1:11" ht="14.25">
      <c r="A655" s="54"/>
      <c r="B655" s="108"/>
      <c r="C655" s="65">
        <v>42</v>
      </c>
      <c r="D655" s="74" t="s">
        <v>293</v>
      </c>
      <c r="E655" s="125"/>
      <c r="F655" s="125"/>
      <c r="G655" s="73"/>
      <c r="H655" s="125"/>
      <c r="I655" s="125"/>
      <c r="J655" s="73"/>
      <c r="K655" s="112"/>
    </row>
    <row r="656" spans="1:11" ht="14.25">
      <c r="A656" s="54"/>
      <c r="B656" s="108"/>
      <c r="C656" s="65"/>
      <c r="D656" s="74" t="s">
        <v>269</v>
      </c>
      <c r="E656" s="125">
        <f>E657</f>
        <v>75000</v>
      </c>
      <c r="F656" s="125">
        <f>F657</f>
        <v>74950.7</v>
      </c>
      <c r="G656" s="73">
        <f t="shared" si="36"/>
        <v>99.93426666666666</v>
      </c>
      <c r="H656" s="125"/>
      <c r="I656" s="125"/>
      <c r="J656" s="73"/>
      <c r="K656" s="112"/>
    </row>
    <row r="657" spans="1:15" ht="14.25">
      <c r="A657" s="54"/>
      <c r="B657" s="108"/>
      <c r="C657" s="65">
        <v>422</v>
      </c>
      <c r="D657" s="74" t="s">
        <v>270</v>
      </c>
      <c r="E657" s="125">
        <f>E658</f>
        <v>75000</v>
      </c>
      <c r="F657" s="125">
        <f>F658</f>
        <v>74950.7</v>
      </c>
      <c r="G657" s="73">
        <f t="shared" si="36"/>
        <v>99.93426666666666</v>
      </c>
      <c r="H657" s="125"/>
      <c r="I657" s="125"/>
      <c r="J657" s="73"/>
      <c r="K657" s="112"/>
      <c r="O657" s="1" t="s">
        <v>777</v>
      </c>
    </row>
    <row r="658" spans="1:11" ht="14.25">
      <c r="A658" s="60" t="s">
        <v>707</v>
      </c>
      <c r="B658" s="108"/>
      <c r="C658" s="65">
        <v>4227</v>
      </c>
      <c r="D658" s="75" t="s">
        <v>157</v>
      </c>
      <c r="E658" s="126">
        <v>75000</v>
      </c>
      <c r="F658" s="126">
        <v>74950.7</v>
      </c>
      <c r="G658" s="73">
        <f t="shared" si="36"/>
        <v>99.93426666666666</v>
      </c>
      <c r="H658" s="126"/>
      <c r="I658" s="126"/>
      <c r="J658" s="73"/>
      <c r="K658" s="112"/>
    </row>
    <row r="659" spans="1:11" ht="14.25">
      <c r="A659" s="60"/>
      <c r="B659" s="108" t="s">
        <v>994</v>
      </c>
      <c r="C659" s="65"/>
      <c r="D659" s="19" t="s">
        <v>81</v>
      </c>
      <c r="E659" s="125">
        <f>E661</f>
        <v>46000</v>
      </c>
      <c r="F659" s="125">
        <f>F661</f>
        <v>45926.9</v>
      </c>
      <c r="G659" s="73">
        <f t="shared" si="36"/>
        <v>99.84108695652174</v>
      </c>
      <c r="H659" s="125"/>
      <c r="I659" s="125"/>
      <c r="J659" s="73"/>
      <c r="K659" s="112"/>
    </row>
    <row r="660" spans="1:11" ht="14.25">
      <c r="A660" s="60"/>
      <c r="B660" s="108"/>
      <c r="C660" s="65"/>
      <c r="D660" s="19" t="s">
        <v>80</v>
      </c>
      <c r="E660" s="125"/>
      <c r="F660" s="125"/>
      <c r="G660" s="73"/>
      <c r="H660" s="125"/>
      <c r="I660" s="125"/>
      <c r="J660" s="73"/>
      <c r="K660" s="112"/>
    </row>
    <row r="661" spans="1:11" ht="14.25">
      <c r="A661" s="60"/>
      <c r="B661" s="108"/>
      <c r="C661" s="65">
        <v>3</v>
      </c>
      <c r="D661" s="74" t="s">
        <v>373</v>
      </c>
      <c r="E661" s="125">
        <f aca="true" t="shared" si="37" ref="E661:F663">E662</f>
        <v>46000</v>
      </c>
      <c r="F661" s="125">
        <f t="shared" si="37"/>
        <v>45926.9</v>
      </c>
      <c r="G661" s="73">
        <f t="shared" si="36"/>
        <v>99.84108695652174</v>
      </c>
      <c r="H661" s="125"/>
      <c r="I661" s="125"/>
      <c r="J661" s="73"/>
      <c r="K661" s="112"/>
    </row>
    <row r="662" spans="1:11" ht="14.25">
      <c r="A662" s="60"/>
      <c r="B662" s="108"/>
      <c r="C662" s="65">
        <v>32</v>
      </c>
      <c r="D662" s="74" t="s">
        <v>173</v>
      </c>
      <c r="E662" s="125">
        <f t="shared" si="37"/>
        <v>46000</v>
      </c>
      <c r="F662" s="125">
        <f t="shared" si="37"/>
        <v>45926.9</v>
      </c>
      <c r="G662" s="73">
        <f t="shared" si="36"/>
        <v>99.84108695652174</v>
      </c>
      <c r="H662" s="125"/>
      <c r="I662" s="125"/>
      <c r="J662" s="73"/>
      <c r="K662" s="112"/>
    </row>
    <row r="663" spans="1:11" ht="14.25">
      <c r="A663" s="60"/>
      <c r="B663" s="108"/>
      <c r="C663" s="65">
        <v>323</v>
      </c>
      <c r="D663" s="74" t="s">
        <v>222</v>
      </c>
      <c r="E663" s="125">
        <f t="shared" si="37"/>
        <v>46000</v>
      </c>
      <c r="F663" s="125">
        <f t="shared" si="37"/>
        <v>45926.9</v>
      </c>
      <c r="G663" s="73">
        <f t="shared" si="36"/>
        <v>99.84108695652174</v>
      </c>
      <c r="H663" s="125"/>
      <c r="I663" s="125"/>
      <c r="J663" s="73"/>
      <c r="K663" s="112"/>
    </row>
    <row r="664" spans="1:12" ht="14.25">
      <c r="A664" s="60" t="s">
        <v>998</v>
      </c>
      <c r="B664" s="108"/>
      <c r="C664" s="66">
        <v>3232</v>
      </c>
      <c r="D664" s="75" t="s">
        <v>997</v>
      </c>
      <c r="E664" s="126">
        <v>46000</v>
      </c>
      <c r="F664" s="126">
        <v>45926.9</v>
      </c>
      <c r="G664" s="73">
        <f t="shared" si="36"/>
        <v>99.84108695652174</v>
      </c>
      <c r="H664" s="126"/>
      <c r="I664" s="126"/>
      <c r="J664" s="73"/>
      <c r="K664" s="112"/>
      <c r="L664" s="1" t="s">
        <v>777</v>
      </c>
    </row>
    <row r="665" spans="1:11" ht="14.25">
      <c r="A665" s="60"/>
      <c r="B665" s="108"/>
      <c r="C665" s="65"/>
      <c r="D665" s="19"/>
      <c r="E665" s="69"/>
      <c r="F665" s="69"/>
      <c r="G665" s="73">
        <v>0</v>
      </c>
      <c r="H665" s="69"/>
      <c r="I665" s="69"/>
      <c r="J665" s="73"/>
      <c r="K665" s="69"/>
    </row>
    <row r="666" spans="1:11" ht="14.25">
      <c r="A666" s="60"/>
      <c r="B666" s="108"/>
      <c r="C666" s="65"/>
      <c r="D666" s="19"/>
      <c r="E666" s="69"/>
      <c r="F666" s="69"/>
      <c r="G666" s="73"/>
      <c r="H666" s="69"/>
      <c r="I666" s="69"/>
      <c r="J666" s="73"/>
      <c r="K666" s="69"/>
    </row>
    <row r="667" spans="1:11" ht="14.25">
      <c r="A667" s="60"/>
      <c r="B667" s="108"/>
      <c r="C667" s="65"/>
      <c r="D667" s="19"/>
      <c r="E667" s="69"/>
      <c r="F667" s="69"/>
      <c r="G667" s="73">
        <v>0</v>
      </c>
      <c r="H667" s="69"/>
      <c r="I667" s="69"/>
      <c r="J667" s="73"/>
      <c r="K667" s="69"/>
    </row>
    <row r="668" spans="1:11" ht="14.25">
      <c r="A668" s="54"/>
      <c r="B668" s="108" t="s">
        <v>1013</v>
      </c>
      <c r="C668" s="65"/>
      <c r="D668" s="19" t="s">
        <v>510</v>
      </c>
      <c r="E668" s="127">
        <f>E673+E692+E709+E722</f>
        <v>874000</v>
      </c>
      <c r="F668" s="127">
        <f>F673+F692+F709+F722</f>
        <v>884313.4300000002</v>
      </c>
      <c r="G668" s="73">
        <f t="shared" si="36"/>
        <v>101.18002631578949</v>
      </c>
      <c r="H668" s="127"/>
      <c r="I668" s="127"/>
      <c r="J668" s="73"/>
      <c r="K668" s="112"/>
    </row>
    <row r="669" spans="1:11" ht="14.25">
      <c r="A669" s="54"/>
      <c r="B669" s="108"/>
      <c r="C669" s="65"/>
      <c r="D669" s="19" t="s">
        <v>301</v>
      </c>
      <c r="E669" s="70" t="s">
        <v>777</v>
      </c>
      <c r="F669" s="70" t="s">
        <v>777</v>
      </c>
      <c r="G669" s="73">
        <v>0</v>
      </c>
      <c r="H669" s="70"/>
      <c r="I669" s="70"/>
      <c r="J669" s="73"/>
      <c r="K669" s="112"/>
    </row>
    <row r="670" spans="1:15" ht="14.25">
      <c r="A670" s="54"/>
      <c r="B670" s="108"/>
      <c r="C670" s="65"/>
      <c r="D670" s="19" t="s">
        <v>135</v>
      </c>
      <c r="E670" s="70"/>
      <c r="F670" s="70"/>
      <c r="G670" s="73">
        <v>0</v>
      </c>
      <c r="H670" s="70"/>
      <c r="I670" s="70"/>
      <c r="J670" s="73"/>
      <c r="K670" s="112"/>
      <c r="O670" s="1" t="s">
        <v>777</v>
      </c>
    </row>
    <row r="671" spans="1:11" ht="14.25">
      <c r="A671" s="54"/>
      <c r="B671" s="108"/>
      <c r="C671" s="65"/>
      <c r="D671" s="12" t="s">
        <v>126</v>
      </c>
      <c r="E671" s="70"/>
      <c r="F671" s="70"/>
      <c r="G671" s="73"/>
      <c r="H671" s="70"/>
      <c r="I671" s="70"/>
      <c r="J671" s="73"/>
      <c r="K671" s="112"/>
    </row>
    <row r="672" spans="1:11" ht="14.25">
      <c r="A672" s="54"/>
      <c r="B672" s="108"/>
      <c r="C672" s="65"/>
      <c r="D672" s="12" t="s">
        <v>130</v>
      </c>
      <c r="E672" s="70"/>
      <c r="F672" s="70"/>
      <c r="G672" s="73"/>
      <c r="H672" s="70"/>
      <c r="I672" s="70"/>
      <c r="J672" s="73"/>
      <c r="K672" s="112"/>
    </row>
    <row r="673" spans="1:15" ht="14.25">
      <c r="A673" s="54"/>
      <c r="B673" s="108" t="s">
        <v>999</v>
      </c>
      <c r="C673" s="65"/>
      <c r="D673" s="74" t="s">
        <v>1000</v>
      </c>
      <c r="E673" s="70">
        <f>E674+E684</f>
        <v>309300</v>
      </c>
      <c r="F673" s="70">
        <f>F674+F684</f>
        <v>328788.44</v>
      </c>
      <c r="G673" s="73">
        <f>F673/E673*100</f>
        <v>106.30082120918203</v>
      </c>
      <c r="H673" s="70"/>
      <c r="I673" s="70"/>
      <c r="J673" s="73"/>
      <c r="K673" s="112"/>
      <c r="O673" s="1" t="s">
        <v>777</v>
      </c>
    </row>
    <row r="674" spans="1:11" ht="14.25">
      <c r="A674" s="54"/>
      <c r="B674" s="108" t="s">
        <v>1001</v>
      </c>
      <c r="C674" s="65"/>
      <c r="D674" s="74" t="s">
        <v>1002</v>
      </c>
      <c r="E674" s="70">
        <f>E677</f>
        <v>251300</v>
      </c>
      <c r="F674" s="70">
        <f>F677</f>
        <v>251012.55000000002</v>
      </c>
      <c r="G674" s="73">
        <f>F674/E674*100</f>
        <v>99.88561480302428</v>
      </c>
      <c r="H674" s="70"/>
      <c r="I674" s="70"/>
      <c r="J674" s="73"/>
      <c r="K674" s="112"/>
    </row>
    <row r="675" spans="1:11" ht="14.25">
      <c r="A675" s="54"/>
      <c r="B675" s="108"/>
      <c r="C675" s="65"/>
      <c r="D675" s="74" t="s">
        <v>85</v>
      </c>
      <c r="E675" s="70"/>
      <c r="F675" s="70"/>
      <c r="G675" s="73">
        <v>0</v>
      </c>
      <c r="H675" s="70"/>
      <c r="I675" s="70"/>
      <c r="J675" s="73"/>
      <c r="K675" s="112"/>
    </row>
    <row r="676" spans="1:11" ht="14.25">
      <c r="A676" s="54"/>
      <c r="B676" s="108"/>
      <c r="C676" s="65">
        <v>3</v>
      </c>
      <c r="D676" s="74" t="s">
        <v>373</v>
      </c>
      <c r="E676" s="70">
        <f>E677</f>
        <v>251300</v>
      </c>
      <c r="F676" s="70">
        <f>F677</f>
        <v>251012.55000000002</v>
      </c>
      <c r="G676" s="73">
        <f aca="true" t="shared" si="38" ref="G676:G720">F676/E676*100</f>
        <v>99.88561480302428</v>
      </c>
      <c r="H676" s="70"/>
      <c r="I676" s="70"/>
      <c r="J676" s="73"/>
      <c r="K676" s="112"/>
    </row>
    <row r="677" spans="1:11" ht="14.25">
      <c r="A677" s="54"/>
      <c r="B677" s="108"/>
      <c r="C677" s="65">
        <v>32</v>
      </c>
      <c r="D677" s="74" t="s">
        <v>173</v>
      </c>
      <c r="E677" s="70">
        <f>E680+E678</f>
        <v>251300</v>
      </c>
      <c r="F677" s="70">
        <f>F680+F678</f>
        <v>251012.55000000002</v>
      </c>
      <c r="G677" s="73">
        <f t="shared" si="38"/>
        <v>99.88561480302428</v>
      </c>
      <c r="H677" s="70"/>
      <c r="I677" s="70"/>
      <c r="J677" s="73"/>
      <c r="K677" s="112"/>
    </row>
    <row r="678" spans="1:11" ht="14.25">
      <c r="A678" s="54"/>
      <c r="B678" s="108"/>
      <c r="C678" s="65">
        <v>322</v>
      </c>
      <c r="D678" s="74" t="s">
        <v>174</v>
      </c>
      <c r="E678" s="70">
        <f>E679</f>
        <v>1000</v>
      </c>
      <c r="F678" s="70">
        <f>F679</f>
        <v>921.7</v>
      </c>
      <c r="G678" s="73">
        <f t="shared" si="38"/>
        <v>92.17</v>
      </c>
      <c r="H678" s="70"/>
      <c r="I678" s="70"/>
      <c r="J678" s="73"/>
      <c r="K678" s="112"/>
    </row>
    <row r="679" spans="1:11" ht="14.25">
      <c r="A679" s="60" t="s">
        <v>753</v>
      </c>
      <c r="B679" s="108"/>
      <c r="C679" s="97">
        <v>3223</v>
      </c>
      <c r="D679" s="75" t="s">
        <v>207</v>
      </c>
      <c r="E679" s="69">
        <v>1000</v>
      </c>
      <c r="F679" s="69">
        <v>921.7</v>
      </c>
      <c r="G679" s="73">
        <f t="shared" si="38"/>
        <v>92.17</v>
      </c>
      <c r="H679" s="69"/>
      <c r="I679" s="69"/>
      <c r="J679" s="73"/>
      <c r="K679" s="112"/>
    </row>
    <row r="680" spans="1:11" ht="14.25">
      <c r="A680" s="54"/>
      <c r="B680" s="108"/>
      <c r="C680" s="65">
        <v>323</v>
      </c>
      <c r="D680" s="74" t="s">
        <v>222</v>
      </c>
      <c r="E680" s="70">
        <f>E681+E682</f>
        <v>250300</v>
      </c>
      <c r="F680" s="70">
        <f>F681+F682</f>
        <v>250090.85</v>
      </c>
      <c r="G680" s="73">
        <f t="shared" si="38"/>
        <v>99.91644027167399</v>
      </c>
      <c r="H680" s="70"/>
      <c r="I680" s="70"/>
      <c r="J680" s="73"/>
      <c r="K680" s="112"/>
    </row>
    <row r="681" spans="1:11" ht="14.25">
      <c r="A681" s="60" t="s">
        <v>318</v>
      </c>
      <c r="B681" s="108"/>
      <c r="C681" s="66">
        <v>3232</v>
      </c>
      <c r="D681" s="75" t="s">
        <v>285</v>
      </c>
      <c r="E681" s="69">
        <v>240000</v>
      </c>
      <c r="F681" s="69">
        <v>239842.85</v>
      </c>
      <c r="G681" s="73">
        <f t="shared" si="38"/>
        <v>99.93452083333334</v>
      </c>
      <c r="H681" s="69"/>
      <c r="I681" s="69"/>
      <c r="J681" s="73"/>
      <c r="K681" s="112"/>
    </row>
    <row r="682" spans="1:11" ht="14.25">
      <c r="A682" s="60" t="s">
        <v>752</v>
      </c>
      <c r="B682" s="108"/>
      <c r="C682" s="66">
        <v>3236</v>
      </c>
      <c r="D682" s="75" t="s">
        <v>748</v>
      </c>
      <c r="E682" s="69">
        <v>10300</v>
      </c>
      <c r="F682" s="69">
        <v>10248</v>
      </c>
      <c r="G682" s="73">
        <f t="shared" si="38"/>
        <v>99.49514563106796</v>
      </c>
      <c r="H682" s="69"/>
      <c r="I682" s="69"/>
      <c r="J682" s="73"/>
      <c r="K682" s="112"/>
    </row>
    <row r="683" spans="1:11" ht="14.25">
      <c r="A683" s="60"/>
      <c r="B683" s="108" t="s">
        <v>1014</v>
      </c>
      <c r="C683" s="66"/>
      <c r="D683" s="74" t="s">
        <v>118</v>
      </c>
      <c r="E683" s="69"/>
      <c r="F683" s="69"/>
      <c r="G683" s="73"/>
      <c r="H683" s="69"/>
      <c r="I683" s="69"/>
      <c r="J683" s="73"/>
      <c r="K683" s="112"/>
    </row>
    <row r="684" spans="1:11" ht="14.25">
      <c r="A684" s="60"/>
      <c r="B684" s="108"/>
      <c r="C684" s="66"/>
      <c r="D684" s="74" t="s">
        <v>119</v>
      </c>
      <c r="E684" s="128">
        <f>E685</f>
        <v>58000</v>
      </c>
      <c r="F684" s="70">
        <f>F685</f>
        <v>77775.89</v>
      </c>
      <c r="G684" s="73">
        <f t="shared" si="38"/>
        <v>134.0963620689655</v>
      </c>
      <c r="H684" s="128"/>
      <c r="I684" s="70"/>
      <c r="J684" s="73"/>
      <c r="K684" s="112"/>
    </row>
    <row r="685" spans="1:11" ht="14.25">
      <c r="A685" s="60"/>
      <c r="B685" s="108"/>
      <c r="C685" s="81">
        <v>4</v>
      </c>
      <c r="D685" s="74" t="s">
        <v>910</v>
      </c>
      <c r="E685" s="128">
        <f>E687</f>
        <v>58000</v>
      </c>
      <c r="F685" s="70">
        <f>F687</f>
        <v>77775.89</v>
      </c>
      <c r="G685" s="73">
        <f t="shared" si="38"/>
        <v>134.0963620689655</v>
      </c>
      <c r="H685" s="128"/>
      <c r="I685" s="70"/>
      <c r="J685" s="73"/>
      <c r="K685" s="112"/>
    </row>
    <row r="686" spans="1:11" ht="14.25">
      <c r="A686" s="60"/>
      <c r="B686" s="108"/>
      <c r="C686" s="65">
        <v>41</v>
      </c>
      <c r="D686" s="74" t="s">
        <v>307</v>
      </c>
      <c r="E686" s="128"/>
      <c r="F686" s="70"/>
      <c r="G686" s="73"/>
      <c r="H686" s="128"/>
      <c r="I686" s="70"/>
      <c r="J686" s="73"/>
      <c r="K686" s="112"/>
    </row>
    <row r="687" spans="1:11" ht="14.25">
      <c r="A687" s="60"/>
      <c r="B687" s="108"/>
      <c r="C687" s="65"/>
      <c r="D687" s="74" t="s">
        <v>267</v>
      </c>
      <c r="E687" s="128">
        <f>E688</f>
        <v>58000</v>
      </c>
      <c r="F687" s="70">
        <f>F688</f>
        <v>77775.89</v>
      </c>
      <c r="G687" s="73">
        <f t="shared" si="38"/>
        <v>134.0963620689655</v>
      </c>
      <c r="H687" s="128"/>
      <c r="I687" s="70"/>
      <c r="J687" s="73"/>
      <c r="K687" s="112"/>
    </row>
    <row r="688" spans="1:11" ht="14.25">
      <c r="A688" s="60"/>
      <c r="B688" s="108"/>
      <c r="C688" s="81">
        <v>412</v>
      </c>
      <c r="D688" s="74" t="s">
        <v>824</v>
      </c>
      <c r="E688" s="128">
        <f>E689</f>
        <v>58000</v>
      </c>
      <c r="F688" s="70">
        <f>F689</f>
        <v>77775.89</v>
      </c>
      <c r="G688" s="73">
        <f t="shared" si="38"/>
        <v>134.0963620689655</v>
      </c>
      <c r="H688" s="128"/>
      <c r="I688" s="70"/>
      <c r="J688" s="73"/>
      <c r="K688" s="112"/>
    </row>
    <row r="689" spans="1:11" ht="14.25">
      <c r="A689" s="60" t="s">
        <v>844</v>
      </c>
      <c r="B689" s="108"/>
      <c r="C689" s="66">
        <v>4124</v>
      </c>
      <c r="D689" s="75" t="s">
        <v>843</v>
      </c>
      <c r="E689" s="69">
        <v>58000</v>
      </c>
      <c r="F689" s="69">
        <v>77775.89</v>
      </c>
      <c r="G689" s="73">
        <f t="shared" si="38"/>
        <v>134.0963620689655</v>
      </c>
      <c r="H689" s="69"/>
      <c r="I689" s="69"/>
      <c r="J689" s="73"/>
      <c r="K689" s="112"/>
    </row>
    <row r="690" spans="1:11" ht="14.25">
      <c r="A690" s="60"/>
      <c r="B690" s="108"/>
      <c r="C690" s="65"/>
      <c r="D690" s="82" t="s">
        <v>1007</v>
      </c>
      <c r="E690" s="69"/>
      <c r="F690" s="69"/>
      <c r="G690" s="73"/>
      <c r="H690" s="69"/>
      <c r="I690" s="69"/>
      <c r="J690" s="73"/>
      <c r="K690" s="112"/>
    </row>
    <row r="691" spans="1:11" ht="14.25">
      <c r="A691" s="60"/>
      <c r="B691" s="108"/>
      <c r="C691" s="65"/>
      <c r="D691" s="12" t="s">
        <v>125</v>
      </c>
      <c r="E691" s="69"/>
      <c r="F691" s="69"/>
      <c r="G691" s="73"/>
      <c r="H691" s="69"/>
      <c r="I691" s="69"/>
      <c r="J691" s="73"/>
      <c r="K691" s="112"/>
    </row>
    <row r="692" spans="1:11" ht="14.25">
      <c r="A692" s="54"/>
      <c r="B692" s="108" t="s">
        <v>1003</v>
      </c>
      <c r="C692" s="65"/>
      <c r="D692" s="74" t="s">
        <v>1005</v>
      </c>
      <c r="E692" s="70">
        <f>E693+E701</f>
        <v>523000</v>
      </c>
      <c r="F692" s="70">
        <f>F693+F701</f>
        <v>513971.25000000006</v>
      </c>
      <c r="G692" s="73">
        <f t="shared" si="38"/>
        <v>98.27366156787764</v>
      </c>
      <c r="H692" s="70"/>
      <c r="I692" s="70"/>
      <c r="J692" s="73"/>
      <c r="K692" s="112"/>
    </row>
    <row r="693" spans="1:11" ht="14.25">
      <c r="A693" s="54"/>
      <c r="B693" s="108" t="s">
        <v>1004</v>
      </c>
      <c r="C693" s="65"/>
      <c r="D693" s="74" t="s">
        <v>1006</v>
      </c>
      <c r="E693" s="70">
        <f>E695</f>
        <v>450000</v>
      </c>
      <c r="F693" s="70">
        <f>F695</f>
        <v>441179.79000000004</v>
      </c>
      <c r="G693" s="73">
        <f t="shared" si="38"/>
        <v>98.03995333333334</v>
      </c>
      <c r="H693" s="70"/>
      <c r="I693" s="70"/>
      <c r="J693" s="73"/>
      <c r="K693" s="112"/>
    </row>
    <row r="694" spans="1:11" ht="14.25">
      <c r="A694" s="54"/>
      <c r="B694" s="108"/>
      <c r="C694" s="65">
        <v>3</v>
      </c>
      <c r="D694" s="74" t="s">
        <v>373</v>
      </c>
      <c r="E694" s="70">
        <f>E695</f>
        <v>450000</v>
      </c>
      <c r="F694" s="70">
        <f>F695</f>
        <v>441179.79000000004</v>
      </c>
      <c r="G694" s="73">
        <f t="shared" si="38"/>
        <v>98.03995333333334</v>
      </c>
      <c r="H694" s="70"/>
      <c r="I694" s="70"/>
      <c r="J694" s="73"/>
      <c r="K694" s="112"/>
    </row>
    <row r="695" spans="1:11" ht="14.25">
      <c r="A695" s="54"/>
      <c r="B695" s="108"/>
      <c r="C695" s="65">
        <v>32</v>
      </c>
      <c r="D695" s="74" t="s">
        <v>173</v>
      </c>
      <c r="E695" s="70">
        <f>E699+E696</f>
        <v>450000</v>
      </c>
      <c r="F695" s="70">
        <f>F699+F696</f>
        <v>441179.79000000004</v>
      </c>
      <c r="G695" s="73">
        <f t="shared" si="38"/>
        <v>98.03995333333334</v>
      </c>
      <c r="H695" s="70"/>
      <c r="I695" s="70"/>
      <c r="J695" s="73"/>
      <c r="K695" s="112"/>
    </row>
    <row r="696" spans="1:11" ht="14.25">
      <c r="A696" s="54"/>
      <c r="B696" s="108"/>
      <c r="C696" s="65">
        <v>322</v>
      </c>
      <c r="D696" s="74" t="s">
        <v>174</v>
      </c>
      <c r="E696" s="70">
        <f>E698+E697</f>
        <v>310000</v>
      </c>
      <c r="F696" s="70">
        <f>F698+F697</f>
        <v>307516.63</v>
      </c>
      <c r="G696" s="73">
        <f t="shared" si="38"/>
        <v>99.19891290322582</v>
      </c>
      <c r="H696" s="70"/>
      <c r="I696" s="70"/>
      <c r="J696" s="73"/>
      <c r="K696" s="112"/>
    </row>
    <row r="697" spans="1:11" ht="14.25">
      <c r="A697" s="60" t="s">
        <v>570</v>
      </c>
      <c r="B697" s="108"/>
      <c r="C697" s="66">
        <v>3223</v>
      </c>
      <c r="D697" s="75" t="s">
        <v>207</v>
      </c>
      <c r="E697" s="69">
        <v>170000</v>
      </c>
      <c r="F697" s="69">
        <v>167784.05</v>
      </c>
      <c r="G697" s="73">
        <f t="shared" si="38"/>
        <v>98.6965</v>
      </c>
      <c r="H697" s="69"/>
      <c r="I697" s="69"/>
      <c r="J697" s="73"/>
      <c r="K697" s="112"/>
    </row>
    <row r="698" spans="1:11" ht="14.25">
      <c r="A698" s="60" t="s">
        <v>567</v>
      </c>
      <c r="B698" s="108"/>
      <c r="C698" s="66">
        <v>3224</v>
      </c>
      <c r="D698" s="75" t="s">
        <v>299</v>
      </c>
      <c r="E698" s="69">
        <v>140000</v>
      </c>
      <c r="F698" s="69">
        <v>139732.58</v>
      </c>
      <c r="G698" s="73">
        <f t="shared" si="38"/>
        <v>99.8089857142857</v>
      </c>
      <c r="H698" s="69"/>
      <c r="I698" s="69"/>
      <c r="J698" s="73"/>
      <c r="K698" s="112"/>
    </row>
    <row r="699" spans="1:11" ht="14.25">
      <c r="A699" s="54"/>
      <c r="B699" s="108"/>
      <c r="C699" s="65">
        <v>323</v>
      </c>
      <c r="D699" s="74" t="s">
        <v>222</v>
      </c>
      <c r="E699" s="70">
        <f>E700</f>
        <v>140000</v>
      </c>
      <c r="F699" s="70">
        <f>F700</f>
        <v>133663.16</v>
      </c>
      <c r="G699" s="73">
        <f t="shared" si="38"/>
        <v>95.47368571428572</v>
      </c>
      <c r="H699" s="70"/>
      <c r="I699" s="70"/>
      <c r="J699" s="73"/>
      <c r="K699" s="112"/>
    </row>
    <row r="700" spans="1:11" ht="14.25">
      <c r="A700" s="60" t="s">
        <v>568</v>
      </c>
      <c r="B700" s="108"/>
      <c r="C700" s="66">
        <v>3232</v>
      </c>
      <c r="D700" s="75" t="s">
        <v>285</v>
      </c>
      <c r="E700" s="69">
        <v>140000</v>
      </c>
      <c r="F700" s="69">
        <v>133663.16</v>
      </c>
      <c r="G700" s="73">
        <f t="shared" si="38"/>
        <v>95.47368571428572</v>
      </c>
      <c r="H700" s="69"/>
      <c r="I700" s="69"/>
      <c r="J700" s="73"/>
      <c r="K700" s="112"/>
    </row>
    <row r="701" spans="1:11" s="2" customFormat="1" ht="15">
      <c r="A701" s="54"/>
      <c r="B701" s="108" t="s">
        <v>1008</v>
      </c>
      <c r="C701" s="65"/>
      <c r="D701" s="74" t="s">
        <v>1009</v>
      </c>
      <c r="E701" s="70">
        <f>E702</f>
        <v>73000</v>
      </c>
      <c r="F701" s="70">
        <f>F702</f>
        <v>72791.46</v>
      </c>
      <c r="G701" s="73">
        <f t="shared" si="38"/>
        <v>99.71432876712329</v>
      </c>
      <c r="H701" s="70"/>
      <c r="I701" s="70"/>
      <c r="J701" s="73"/>
      <c r="K701" s="112"/>
    </row>
    <row r="702" spans="1:11" ht="14.25">
      <c r="A702" s="54"/>
      <c r="B702" s="108"/>
      <c r="C702" s="65">
        <v>4</v>
      </c>
      <c r="D702" s="43" t="s">
        <v>910</v>
      </c>
      <c r="E702" s="70">
        <f>E704</f>
        <v>73000</v>
      </c>
      <c r="F702" s="70">
        <f>F704</f>
        <v>72791.46</v>
      </c>
      <c r="G702" s="73">
        <f t="shared" si="38"/>
        <v>99.71432876712329</v>
      </c>
      <c r="H702" s="70"/>
      <c r="I702" s="70"/>
      <c r="J702" s="73"/>
      <c r="K702" s="112"/>
    </row>
    <row r="703" spans="1:11" ht="14.25">
      <c r="A703" s="54"/>
      <c r="B703" s="108"/>
      <c r="C703" s="65">
        <v>42</v>
      </c>
      <c r="D703" s="74" t="s">
        <v>268</v>
      </c>
      <c r="E703" s="70"/>
      <c r="F703" s="70"/>
      <c r="G703" s="73"/>
      <c r="H703" s="70"/>
      <c r="I703" s="70"/>
      <c r="J703" s="73"/>
      <c r="K703" s="112"/>
    </row>
    <row r="704" spans="1:11" ht="14.25">
      <c r="A704" s="54"/>
      <c r="B704" s="108"/>
      <c r="C704" s="65"/>
      <c r="D704" s="74" t="s">
        <v>269</v>
      </c>
      <c r="E704" s="70">
        <f>E706</f>
        <v>73000</v>
      </c>
      <c r="F704" s="70">
        <f>F706</f>
        <v>72791.46</v>
      </c>
      <c r="G704" s="73">
        <f t="shared" si="38"/>
        <v>99.71432876712329</v>
      </c>
      <c r="H704" s="70"/>
      <c r="I704" s="70"/>
      <c r="J704" s="73"/>
      <c r="K704" s="112"/>
    </row>
    <row r="705" spans="1:11" ht="14.25">
      <c r="A705" s="54"/>
      <c r="B705" s="108"/>
      <c r="C705" s="65">
        <v>421</v>
      </c>
      <c r="D705" s="74" t="s">
        <v>289</v>
      </c>
      <c r="E705" s="70">
        <f>E706</f>
        <v>73000</v>
      </c>
      <c r="F705" s="70">
        <f>F706</f>
        <v>72791.46</v>
      </c>
      <c r="G705" s="73">
        <f t="shared" si="38"/>
        <v>99.71432876712329</v>
      </c>
      <c r="H705" s="70"/>
      <c r="I705" s="70"/>
      <c r="J705" s="73"/>
      <c r="K705" s="112"/>
    </row>
    <row r="706" spans="1:11" ht="14.25">
      <c r="A706" s="60" t="s">
        <v>569</v>
      </c>
      <c r="B706" s="108"/>
      <c r="C706" s="66">
        <v>4214</v>
      </c>
      <c r="D706" s="75" t="s">
        <v>290</v>
      </c>
      <c r="E706" s="69">
        <v>73000</v>
      </c>
      <c r="F706" s="69">
        <v>72791.46</v>
      </c>
      <c r="G706" s="73">
        <f t="shared" si="38"/>
        <v>99.71432876712329</v>
      </c>
      <c r="H706" s="69"/>
      <c r="I706" s="69"/>
      <c r="J706" s="73"/>
      <c r="K706" s="112"/>
    </row>
    <row r="707" spans="1:11" ht="14.25">
      <c r="A707" s="60"/>
      <c r="B707" s="108"/>
      <c r="C707" s="66"/>
      <c r="D707" s="82" t="s">
        <v>131</v>
      </c>
      <c r="E707" s="69"/>
      <c r="F707" s="69"/>
      <c r="G707" s="73"/>
      <c r="H707" s="69"/>
      <c r="I707" s="69"/>
      <c r="J707" s="73"/>
      <c r="K707" s="112"/>
    </row>
    <row r="708" spans="1:11" ht="14.25">
      <c r="A708" s="60"/>
      <c r="B708" s="108"/>
      <c r="C708" s="66"/>
      <c r="D708" s="12" t="s">
        <v>125</v>
      </c>
      <c r="E708" s="69"/>
      <c r="F708" s="69"/>
      <c r="G708" s="73"/>
      <c r="H708" s="69"/>
      <c r="I708" s="69"/>
      <c r="J708" s="73"/>
      <c r="K708" s="112"/>
    </row>
    <row r="709" spans="1:11" ht="14.25">
      <c r="A709" s="60"/>
      <c r="B709" s="108" t="s">
        <v>1011</v>
      </c>
      <c r="C709" s="65"/>
      <c r="D709" s="74" t="s">
        <v>1010</v>
      </c>
      <c r="E709" s="70">
        <f>E711</f>
        <v>30900</v>
      </c>
      <c r="F709" s="70">
        <f>F711</f>
        <v>30799.440000000002</v>
      </c>
      <c r="G709" s="73">
        <f t="shared" si="38"/>
        <v>99.67456310679611</v>
      </c>
      <c r="H709" s="70"/>
      <c r="I709" s="70"/>
      <c r="J709" s="73"/>
      <c r="K709" s="112"/>
    </row>
    <row r="710" spans="1:11" ht="14.25">
      <c r="A710" s="60"/>
      <c r="B710" s="108" t="s">
        <v>1015</v>
      </c>
      <c r="C710" s="65"/>
      <c r="D710" s="74" t="s">
        <v>1012</v>
      </c>
      <c r="E710" s="70"/>
      <c r="F710" s="70"/>
      <c r="G710" s="73"/>
      <c r="H710" s="70"/>
      <c r="I710" s="70"/>
      <c r="J710" s="73"/>
      <c r="K710" s="112"/>
    </row>
    <row r="711" spans="1:11" ht="14.25">
      <c r="A711" s="60"/>
      <c r="B711" s="108"/>
      <c r="C711" s="65"/>
      <c r="D711" s="74" t="s">
        <v>747</v>
      </c>
      <c r="E711" s="70">
        <f>E712+E717</f>
        <v>30900</v>
      </c>
      <c r="F711" s="70">
        <f>F712+F717</f>
        <v>30799.440000000002</v>
      </c>
      <c r="G711" s="73">
        <f t="shared" si="38"/>
        <v>99.67456310679611</v>
      </c>
      <c r="H711" s="70"/>
      <c r="I711" s="70"/>
      <c r="J711" s="73"/>
      <c r="K711" s="112"/>
    </row>
    <row r="712" spans="1:11" ht="14.25">
      <c r="A712" s="60"/>
      <c r="B712" s="108"/>
      <c r="C712" s="65">
        <v>4</v>
      </c>
      <c r="D712" s="74" t="s">
        <v>910</v>
      </c>
      <c r="E712" s="70">
        <f>E714</f>
        <v>13400</v>
      </c>
      <c r="F712" s="70">
        <f>F714</f>
        <v>13311.42</v>
      </c>
      <c r="G712" s="73">
        <f t="shared" si="38"/>
        <v>99.3389552238806</v>
      </c>
      <c r="H712" s="70"/>
      <c r="I712" s="70"/>
      <c r="J712" s="73"/>
      <c r="K712" s="112"/>
    </row>
    <row r="713" spans="1:11" ht="14.25">
      <c r="A713" s="60"/>
      <c r="B713" s="108"/>
      <c r="C713" s="65">
        <v>42</v>
      </c>
      <c r="D713" s="74" t="s">
        <v>401</v>
      </c>
      <c r="E713" s="70"/>
      <c r="F713" s="70"/>
      <c r="G713" s="73"/>
      <c r="H713" s="70"/>
      <c r="I713" s="70"/>
      <c r="J713" s="73"/>
      <c r="K713" s="112"/>
    </row>
    <row r="714" spans="1:11" ht="14.25">
      <c r="A714" s="60"/>
      <c r="B714" s="108"/>
      <c r="C714" s="65"/>
      <c r="D714" s="74" t="s">
        <v>267</v>
      </c>
      <c r="E714" s="70">
        <f>E715</f>
        <v>13400</v>
      </c>
      <c r="F714" s="70">
        <f>F715</f>
        <v>13311.42</v>
      </c>
      <c r="G714" s="73">
        <f t="shared" si="38"/>
        <v>99.3389552238806</v>
      </c>
      <c r="H714" s="70"/>
      <c r="I714" s="70"/>
      <c r="J714" s="73"/>
      <c r="K714" s="112"/>
    </row>
    <row r="715" spans="1:11" ht="14.25">
      <c r="A715" s="60"/>
      <c r="B715" s="108"/>
      <c r="C715" s="65">
        <v>422</v>
      </c>
      <c r="D715" s="74" t="s">
        <v>619</v>
      </c>
      <c r="E715" s="70">
        <f>E716</f>
        <v>13400</v>
      </c>
      <c r="F715" s="70">
        <f>F716</f>
        <v>13311.42</v>
      </c>
      <c r="G715" s="73">
        <f t="shared" si="38"/>
        <v>99.3389552238806</v>
      </c>
      <c r="H715" s="70"/>
      <c r="I715" s="70"/>
      <c r="J715" s="73"/>
      <c r="K715" s="112"/>
    </row>
    <row r="716" spans="1:11" ht="14.25">
      <c r="A716" s="60" t="s">
        <v>710</v>
      </c>
      <c r="B716" s="108"/>
      <c r="C716" s="66">
        <v>4227</v>
      </c>
      <c r="D716" s="75" t="s">
        <v>82</v>
      </c>
      <c r="E716" s="69">
        <v>13400</v>
      </c>
      <c r="F716" s="69">
        <v>13311.42</v>
      </c>
      <c r="G716" s="73">
        <f t="shared" si="38"/>
        <v>99.3389552238806</v>
      </c>
      <c r="H716" s="69"/>
      <c r="I716" s="69"/>
      <c r="J716" s="73"/>
      <c r="K716" s="112"/>
    </row>
    <row r="717" spans="1:11" ht="14.25">
      <c r="A717" s="60"/>
      <c r="B717" s="108"/>
      <c r="C717" s="81">
        <v>3</v>
      </c>
      <c r="D717" s="82" t="s">
        <v>373</v>
      </c>
      <c r="E717" s="70">
        <f aca="true" t="shared" si="39" ref="E717:F719">E718</f>
        <v>17500</v>
      </c>
      <c r="F717" s="70">
        <f t="shared" si="39"/>
        <v>17488.02</v>
      </c>
      <c r="G717" s="73">
        <f t="shared" si="38"/>
        <v>99.93154285714286</v>
      </c>
      <c r="H717" s="70"/>
      <c r="I717" s="70"/>
      <c r="J717" s="73"/>
      <c r="K717" s="112"/>
    </row>
    <row r="718" spans="1:11" ht="14.25">
      <c r="A718" s="60"/>
      <c r="B718" s="108"/>
      <c r="C718" s="81">
        <v>32</v>
      </c>
      <c r="D718" s="82" t="s">
        <v>173</v>
      </c>
      <c r="E718" s="70">
        <f t="shared" si="39"/>
        <v>17500</v>
      </c>
      <c r="F718" s="70">
        <f t="shared" si="39"/>
        <v>17488.02</v>
      </c>
      <c r="G718" s="73">
        <f t="shared" si="38"/>
        <v>99.93154285714286</v>
      </c>
      <c r="H718" s="70"/>
      <c r="I718" s="70"/>
      <c r="J718" s="73"/>
      <c r="K718" s="112"/>
    </row>
    <row r="719" spans="1:11" ht="14.25">
      <c r="A719" s="60"/>
      <c r="B719" s="108"/>
      <c r="C719" s="81">
        <v>323</v>
      </c>
      <c r="D719" s="74" t="s">
        <v>222</v>
      </c>
      <c r="E719" s="70">
        <f t="shared" si="39"/>
        <v>17500</v>
      </c>
      <c r="F719" s="70">
        <f t="shared" si="39"/>
        <v>17488.02</v>
      </c>
      <c r="G719" s="73">
        <f t="shared" si="38"/>
        <v>99.93154285714286</v>
      </c>
      <c r="H719" s="70"/>
      <c r="I719" s="70"/>
      <c r="J719" s="73"/>
      <c r="K719" s="112"/>
    </row>
    <row r="720" spans="1:11" ht="14.25">
      <c r="A720" s="60" t="s">
        <v>751</v>
      </c>
      <c r="B720" s="108"/>
      <c r="C720" s="66">
        <v>3232</v>
      </c>
      <c r="D720" s="75" t="s">
        <v>285</v>
      </c>
      <c r="E720" s="69">
        <v>17500</v>
      </c>
      <c r="F720" s="69">
        <v>17488.02</v>
      </c>
      <c r="G720" s="73">
        <f t="shared" si="38"/>
        <v>99.93154285714286</v>
      </c>
      <c r="H720" s="69"/>
      <c r="I720" s="69"/>
      <c r="J720" s="73"/>
      <c r="K720" s="112"/>
    </row>
    <row r="721" spans="1:11" ht="14.25">
      <c r="A721" s="60"/>
      <c r="B721" s="108"/>
      <c r="C721" s="66"/>
      <c r="D721" s="75" t="s">
        <v>136</v>
      </c>
      <c r="E721" s="69"/>
      <c r="F721" s="69"/>
      <c r="G721" s="73"/>
      <c r="H721" s="69"/>
      <c r="I721" s="69"/>
      <c r="J721" s="73"/>
      <c r="K721" s="112"/>
    </row>
    <row r="722" spans="1:12" ht="14.25">
      <c r="A722" s="60"/>
      <c r="B722" s="108" t="s">
        <v>93</v>
      </c>
      <c r="C722" s="66"/>
      <c r="D722" s="82" t="s">
        <v>94</v>
      </c>
      <c r="E722" s="70">
        <f>E724</f>
        <v>10800</v>
      </c>
      <c r="F722" s="70">
        <f>F724</f>
        <v>10754.3</v>
      </c>
      <c r="G722" s="73">
        <f aca="true" t="shared" si="40" ref="G722:G782">F722/E722*100</f>
        <v>99.57685185185184</v>
      </c>
      <c r="H722" s="70"/>
      <c r="I722" s="70"/>
      <c r="J722" s="73"/>
      <c r="K722" s="112"/>
      <c r="L722" s="1" t="s">
        <v>777</v>
      </c>
    </row>
    <row r="723" spans="1:11" ht="14.25">
      <c r="A723" s="60"/>
      <c r="B723" s="108"/>
      <c r="C723" s="66"/>
      <c r="D723" s="12" t="s">
        <v>125</v>
      </c>
      <c r="E723" s="70"/>
      <c r="F723" s="70"/>
      <c r="G723" s="73"/>
      <c r="H723" s="70"/>
      <c r="I723" s="70"/>
      <c r="J723" s="73"/>
      <c r="K723" s="112"/>
    </row>
    <row r="724" spans="1:12" ht="14.25">
      <c r="A724" s="60"/>
      <c r="B724" s="108" t="s">
        <v>95</v>
      </c>
      <c r="C724" s="66"/>
      <c r="D724" s="74" t="s">
        <v>100</v>
      </c>
      <c r="E724" s="70">
        <f>E727</f>
        <v>10800</v>
      </c>
      <c r="F724" s="70">
        <f>F727</f>
        <v>10754.3</v>
      </c>
      <c r="G724" s="73">
        <f t="shared" si="40"/>
        <v>99.57685185185184</v>
      </c>
      <c r="H724" s="70"/>
      <c r="I724" s="70"/>
      <c r="J724" s="73"/>
      <c r="K724" s="112"/>
      <c r="L724" s="1" t="s">
        <v>777</v>
      </c>
    </row>
    <row r="725" spans="1:11" ht="14.25">
      <c r="A725" s="60"/>
      <c r="B725" s="108"/>
      <c r="C725" s="81">
        <v>3</v>
      </c>
      <c r="D725" s="82" t="s">
        <v>373</v>
      </c>
      <c r="E725" s="70">
        <f>E726</f>
        <v>0</v>
      </c>
      <c r="F725" s="70">
        <f>F726</f>
        <v>0</v>
      </c>
      <c r="G725" s="73">
        <v>0</v>
      </c>
      <c r="H725" s="70"/>
      <c r="I725" s="70"/>
      <c r="J725" s="73"/>
      <c r="K725" s="112"/>
    </row>
    <row r="726" spans="1:11" ht="14.25">
      <c r="A726" s="60"/>
      <c r="B726" s="108"/>
      <c r="C726" s="81">
        <v>32</v>
      </c>
      <c r="D726" s="82" t="s">
        <v>173</v>
      </c>
      <c r="E726" s="70"/>
      <c r="F726" s="70"/>
      <c r="G726" s="73">
        <v>0</v>
      </c>
      <c r="H726" s="70"/>
      <c r="I726" s="70"/>
      <c r="J726" s="73"/>
      <c r="K726" s="112"/>
    </row>
    <row r="727" spans="1:11" ht="14.25">
      <c r="A727" s="60"/>
      <c r="B727" s="108"/>
      <c r="C727" s="81">
        <v>323</v>
      </c>
      <c r="D727" s="74" t="s">
        <v>222</v>
      </c>
      <c r="E727" s="70">
        <f>E728</f>
        <v>10800</v>
      </c>
      <c r="F727" s="70">
        <f>F728</f>
        <v>10754.3</v>
      </c>
      <c r="G727" s="73">
        <f t="shared" si="40"/>
        <v>99.57685185185184</v>
      </c>
      <c r="H727" s="70"/>
      <c r="I727" s="70"/>
      <c r="J727" s="73"/>
      <c r="K727" s="112"/>
    </row>
    <row r="728" spans="1:11" ht="14.25">
      <c r="A728" s="60"/>
      <c r="B728" s="108"/>
      <c r="C728" s="66">
        <v>3232</v>
      </c>
      <c r="D728" s="75" t="s">
        <v>285</v>
      </c>
      <c r="E728" s="70">
        <v>10800</v>
      </c>
      <c r="F728" s="70">
        <v>10754.3</v>
      </c>
      <c r="G728" s="73">
        <f t="shared" si="40"/>
        <v>99.57685185185184</v>
      </c>
      <c r="H728" s="70"/>
      <c r="I728" s="70"/>
      <c r="J728" s="73"/>
      <c r="K728" s="112"/>
    </row>
    <row r="729" spans="1:11" ht="14.25">
      <c r="A729" s="60"/>
      <c r="B729" s="108"/>
      <c r="C729" s="65"/>
      <c r="D729" s="74"/>
      <c r="E729" s="70"/>
      <c r="F729" s="70"/>
      <c r="G729" s="73"/>
      <c r="H729" s="70"/>
      <c r="I729" s="70"/>
      <c r="J729" s="73"/>
      <c r="K729" s="70"/>
    </row>
    <row r="730" spans="1:11" ht="14.25">
      <c r="A730" s="60"/>
      <c r="B730" s="108"/>
      <c r="C730" s="66"/>
      <c r="D730" s="16"/>
      <c r="E730" s="69"/>
      <c r="F730" s="69"/>
      <c r="G730" s="73"/>
      <c r="H730" s="69"/>
      <c r="I730" s="69"/>
      <c r="J730" s="73"/>
      <c r="K730" s="69"/>
    </row>
    <row r="731" spans="1:11" ht="14.25">
      <c r="A731" s="60"/>
      <c r="B731" s="108" t="s">
        <v>1016</v>
      </c>
      <c r="C731" s="66"/>
      <c r="D731" s="19" t="s">
        <v>648</v>
      </c>
      <c r="E731" s="70">
        <f>E734</f>
        <v>288200</v>
      </c>
      <c r="F731" s="70">
        <f>F734</f>
        <v>279654.32</v>
      </c>
      <c r="G731" s="73">
        <f t="shared" si="40"/>
        <v>97.03480916030534</v>
      </c>
      <c r="H731" s="70"/>
      <c r="I731" s="70"/>
      <c r="J731" s="73"/>
      <c r="K731" s="112"/>
    </row>
    <row r="732" spans="1:11" ht="14.25">
      <c r="A732" s="54"/>
      <c r="B732" s="108"/>
      <c r="C732" s="65"/>
      <c r="D732" s="19" t="s">
        <v>137</v>
      </c>
      <c r="E732" s="70"/>
      <c r="F732" s="70"/>
      <c r="G732" s="73"/>
      <c r="H732" s="70"/>
      <c r="I732" s="70"/>
      <c r="J732" s="73"/>
      <c r="K732" s="112"/>
    </row>
    <row r="733" spans="1:11" ht="14.25">
      <c r="A733" s="54"/>
      <c r="B733" s="108"/>
      <c r="C733" s="65"/>
      <c r="D733" s="12" t="s">
        <v>125</v>
      </c>
      <c r="E733" s="70"/>
      <c r="F733" s="70"/>
      <c r="G733" s="73"/>
      <c r="H733" s="70"/>
      <c r="I733" s="70"/>
      <c r="J733" s="73"/>
      <c r="K733" s="112"/>
    </row>
    <row r="734" spans="1:11" ht="14.25">
      <c r="A734" s="54"/>
      <c r="B734" s="108" t="s">
        <v>1017</v>
      </c>
      <c r="C734" s="65"/>
      <c r="D734" s="74" t="s">
        <v>143</v>
      </c>
      <c r="E734" s="70">
        <f>E735+E752+E765</f>
        <v>288200</v>
      </c>
      <c r="F734" s="70">
        <f>F735+F752+F765</f>
        <v>279654.32</v>
      </c>
      <c r="G734" s="73">
        <f t="shared" si="40"/>
        <v>97.03480916030534</v>
      </c>
      <c r="H734" s="70"/>
      <c r="I734" s="70"/>
      <c r="J734" s="73"/>
      <c r="K734" s="112"/>
    </row>
    <row r="735" spans="1:11" ht="14.25">
      <c r="A735" s="54"/>
      <c r="B735" s="108" t="s">
        <v>2</v>
      </c>
      <c r="C735" s="65"/>
      <c r="D735" s="74" t="s">
        <v>1</v>
      </c>
      <c r="E735" s="70">
        <f>E740+E736</f>
        <v>79400</v>
      </c>
      <c r="F735" s="70">
        <f>F740+F736</f>
        <v>79650</v>
      </c>
      <c r="G735" s="73">
        <f t="shared" si="40"/>
        <v>100.31486146095719</v>
      </c>
      <c r="H735" s="70"/>
      <c r="I735" s="70"/>
      <c r="J735" s="73"/>
      <c r="K735" s="112"/>
    </row>
    <row r="736" spans="1:11" ht="14.25">
      <c r="A736" s="54"/>
      <c r="B736" s="108"/>
      <c r="C736" s="65">
        <v>3</v>
      </c>
      <c r="D736" s="74" t="s">
        <v>373</v>
      </c>
      <c r="E736" s="70">
        <f aca="true" t="shared" si="41" ref="E736:F738">E737</f>
        <v>7400</v>
      </c>
      <c r="F736" s="70">
        <f t="shared" si="41"/>
        <v>7650</v>
      </c>
      <c r="G736" s="73">
        <f t="shared" si="40"/>
        <v>103.37837837837837</v>
      </c>
      <c r="H736" s="70"/>
      <c r="I736" s="70"/>
      <c r="J736" s="73"/>
      <c r="K736" s="112"/>
    </row>
    <row r="737" spans="1:11" ht="14.25">
      <c r="A737" s="54"/>
      <c r="B737" s="108"/>
      <c r="C737" s="65">
        <v>32</v>
      </c>
      <c r="D737" s="74" t="s">
        <v>173</v>
      </c>
      <c r="E737" s="70">
        <f t="shared" si="41"/>
        <v>7400</v>
      </c>
      <c r="F737" s="70">
        <f t="shared" si="41"/>
        <v>7650</v>
      </c>
      <c r="G737" s="73">
        <f t="shared" si="40"/>
        <v>103.37837837837837</v>
      </c>
      <c r="H737" s="70"/>
      <c r="I737" s="70"/>
      <c r="J737" s="73"/>
      <c r="K737" s="112"/>
    </row>
    <row r="738" spans="1:11" ht="14.25">
      <c r="A738" s="54"/>
      <c r="B738" s="108"/>
      <c r="C738" s="65">
        <v>323</v>
      </c>
      <c r="D738" s="74" t="s">
        <v>222</v>
      </c>
      <c r="E738" s="70">
        <f t="shared" si="41"/>
        <v>7400</v>
      </c>
      <c r="F738" s="70">
        <f t="shared" si="41"/>
        <v>7650</v>
      </c>
      <c r="G738" s="73">
        <f t="shared" si="40"/>
        <v>103.37837837837837</v>
      </c>
      <c r="H738" s="70"/>
      <c r="I738" s="70"/>
      <c r="J738" s="73"/>
      <c r="K738" s="112"/>
    </row>
    <row r="739" spans="1:11" ht="14.25">
      <c r="A739" s="60" t="s">
        <v>571</v>
      </c>
      <c r="B739" s="108"/>
      <c r="C739" s="66">
        <v>3239</v>
      </c>
      <c r="D739" s="75" t="s">
        <v>512</v>
      </c>
      <c r="E739" s="69">
        <v>7400</v>
      </c>
      <c r="F739" s="69">
        <v>7650</v>
      </c>
      <c r="G739" s="73">
        <f t="shared" si="40"/>
        <v>103.37837837837837</v>
      </c>
      <c r="H739" s="69"/>
      <c r="I739" s="69"/>
      <c r="J739" s="73"/>
      <c r="K739" s="112"/>
    </row>
    <row r="740" spans="1:11" ht="14.25">
      <c r="A740" s="60"/>
      <c r="B740" s="108"/>
      <c r="C740" s="81">
        <v>3</v>
      </c>
      <c r="D740" s="82" t="s">
        <v>373</v>
      </c>
      <c r="E740" s="70">
        <f aca="true" t="shared" si="42" ref="E740:F742">E741</f>
        <v>72000</v>
      </c>
      <c r="F740" s="70">
        <f t="shared" si="42"/>
        <v>72000</v>
      </c>
      <c r="G740" s="73">
        <f t="shared" si="40"/>
        <v>100</v>
      </c>
      <c r="H740" s="70"/>
      <c r="I740" s="70"/>
      <c r="J740" s="73"/>
      <c r="K740" s="112"/>
    </row>
    <row r="741" spans="1:11" ht="14.25">
      <c r="A741" s="59"/>
      <c r="B741" s="108"/>
      <c r="C741" s="57">
        <v>38</v>
      </c>
      <c r="D741" s="74" t="s">
        <v>396</v>
      </c>
      <c r="E741" s="67">
        <f t="shared" si="42"/>
        <v>72000</v>
      </c>
      <c r="F741" s="67">
        <f t="shared" si="42"/>
        <v>72000</v>
      </c>
      <c r="G741" s="73">
        <f t="shared" si="40"/>
        <v>100</v>
      </c>
      <c r="H741" s="67"/>
      <c r="I741" s="67"/>
      <c r="J741" s="73"/>
      <c r="K741" s="112"/>
    </row>
    <row r="742" spans="1:11" ht="14.25">
      <c r="A742" s="59"/>
      <c r="B742" s="108"/>
      <c r="C742" s="57">
        <v>381</v>
      </c>
      <c r="D742" s="74" t="s">
        <v>273</v>
      </c>
      <c r="E742" s="67">
        <f t="shared" si="42"/>
        <v>72000</v>
      </c>
      <c r="F742" s="67">
        <f t="shared" si="42"/>
        <v>72000</v>
      </c>
      <c r="G742" s="73">
        <f t="shared" si="40"/>
        <v>100</v>
      </c>
      <c r="H742" s="67"/>
      <c r="I742" s="67"/>
      <c r="J742" s="73"/>
      <c r="K742" s="112"/>
    </row>
    <row r="743" spans="2:11" ht="14.25">
      <c r="B743" s="108"/>
      <c r="C743" s="58">
        <v>3811</v>
      </c>
      <c r="D743" s="75" t="s">
        <v>172</v>
      </c>
      <c r="E743" s="68">
        <f>E746+E745+E744+E747+E748+E749+E750</f>
        <v>72000</v>
      </c>
      <c r="F743" s="68">
        <f>F746+F745+F744+F747+F748+F749+F750</f>
        <v>72000</v>
      </c>
      <c r="G743" s="73">
        <f t="shared" si="40"/>
        <v>100</v>
      </c>
      <c r="H743" s="68"/>
      <c r="I743" s="68"/>
      <c r="J743" s="73"/>
      <c r="K743" s="112"/>
    </row>
    <row r="744" spans="1:11" ht="14.25">
      <c r="A744" s="53" t="s">
        <v>572</v>
      </c>
      <c r="B744" s="108"/>
      <c r="C744" s="58">
        <v>3811</v>
      </c>
      <c r="D744" s="75" t="s">
        <v>304</v>
      </c>
      <c r="E744" s="68">
        <v>10000</v>
      </c>
      <c r="F744" s="68">
        <v>10000</v>
      </c>
      <c r="G744" s="73">
        <f t="shared" si="40"/>
        <v>100</v>
      </c>
      <c r="H744" s="68"/>
      <c r="I744" s="68"/>
      <c r="J744" s="73"/>
      <c r="K744" s="112"/>
    </row>
    <row r="745" spans="1:11" ht="14.25">
      <c r="A745" s="53" t="s">
        <v>573</v>
      </c>
      <c r="B745" s="108"/>
      <c r="C745" s="58">
        <v>3811</v>
      </c>
      <c r="D745" s="75" t="s">
        <v>303</v>
      </c>
      <c r="E745" s="68">
        <v>28000</v>
      </c>
      <c r="F745" s="68">
        <v>28000</v>
      </c>
      <c r="G745" s="73">
        <f t="shared" si="40"/>
        <v>100</v>
      </c>
      <c r="H745" s="68"/>
      <c r="I745" s="68"/>
      <c r="J745" s="73"/>
      <c r="K745" s="112"/>
    </row>
    <row r="746" spans="1:11" ht="14.25">
      <c r="A746" s="53" t="s">
        <v>574</v>
      </c>
      <c r="B746" s="108"/>
      <c r="C746" s="58">
        <v>3811</v>
      </c>
      <c r="D746" s="44" t="s">
        <v>725</v>
      </c>
      <c r="E746" s="68">
        <v>6000</v>
      </c>
      <c r="F746" s="68">
        <v>6000</v>
      </c>
      <c r="G746" s="73">
        <f t="shared" si="40"/>
        <v>100</v>
      </c>
      <c r="H746" s="68"/>
      <c r="I746" s="68"/>
      <c r="J746" s="73"/>
      <c r="K746" s="112"/>
    </row>
    <row r="747" spans="1:11" ht="14.25">
      <c r="A747" s="53" t="s">
        <v>741</v>
      </c>
      <c r="B747" s="108"/>
      <c r="C747" s="58">
        <v>3811</v>
      </c>
      <c r="D747" s="44" t="s">
        <v>739</v>
      </c>
      <c r="E747" s="68">
        <v>12000</v>
      </c>
      <c r="F747" s="68">
        <v>12000</v>
      </c>
      <c r="G747" s="73">
        <f t="shared" si="40"/>
        <v>100</v>
      </c>
      <c r="H747" s="68"/>
      <c r="I747" s="68"/>
      <c r="J747" s="73"/>
      <c r="K747" s="112"/>
    </row>
    <row r="748" spans="1:11" s="2" customFormat="1" ht="15">
      <c r="A748" s="53" t="s">
        <v>797</v>
      </c>
      <c r="B748" s="108"/>
      <c r="C748" s="110">
        <v>3811</v>
      </c>
      <c r="D748" s="44" t="s">
        <v>778</v>
      </c>
      <c r="E748" s="68">
        <v>2000</v>
      </c>
      <c r="F748" s="68">
        <v>2000</v>
      </c>
      <c r="G748" s="73">
        <f t="shared" si="40"/>
        <v>100</v>
      </c>
      <c r="H748" s="68"/>
      <c r="I748" s="68"/>
      <c r="J748" s="73"/>
      <c r="K748" s="112"/>
    </row>
    <row r="749" spans="1:11" s="2" customFormat="1" ht="15">
      <c r="A749" s="53" t="s">
        <v>828</v>
      </c>
      <c r="B749" s="108"/>
      <c r="C749" s="110">
        <v>3811</v>
      </c>
      <c r="D749" s="44" t="s">
        <v>829</v>
      </c>
      <c r="E749" s="68">
        <v>12000</v>
      </c>
      <c r="F749" s="68">
        <v>12000</v>
      </c>
      <c r="G749" s="73">
        <f t="shared" si="40"/>
        <v>100</v>
      </c>
      <c r="H749" s="68"/>
      <c r="I749" s="68"/>
      <c r="J749" s="73"/>
      <c r="K749" s="112"/>
    </row>
    <row r="750" spans="1:11" s="2" customFormat="1" ht="15">
      <c r="A750" s="53" t="s">
        <v>8</v>
      </c>
      <c r="B750" s="108"/>
      <c r="C750" s="110">
        <v>3811</v>
      </c>
      <c r="D750" s="44" t="s">
        <v>7</v>
      </c>
      <c r="E750" s="68">
        <v>2000</v>
      </c>
      <c r="F750" s="68">
        <v>2000</v>
      </c>
      <c r="G750" s="73">
        <f t="shared" si="40"/>
        <v>100</v>
      </c>
      <c r="H750" s="68"/>
      <c r="I750" s="68"/>
      <c r="J750" s="73"/>
      <c r="K750" s="112"/>
    </row>
    <row r="751" spans="1:11" s="2" customFormat="1" ht="15">
      <c r="A751" s="53"/>
      <c r="B751" s="108"/>
      <c r="C751" s="110"/>
      <c r="D751" s="44" t="s">
        <v>138</v>
      </c>
      <c r="E751" s="68"/>
      <c r="F751" s="68"/>
      <c r="G751" s="73"/>
      <c r="H751" s="68"/>
      <c r="I751" s="68"/>
      <c r="J751" s="73"/>
      <c r="K751" s="112"/>
    </row>
    <row r="752" spans="1:11" s="2" customFormat="1" ht="15">
      <c r="A752" s="59"/>
      <c r="B752" s="108" t="s">
        <v>4</v>
      </c>
      <c r="C752" s="57"/>
      <c r="D752" s="35" t="s">
        <v>3</v>
      </c>
      <c r="E752" s="67">
        <f>E753</f>
        <v>14000</v>
      </c>
      <c r="F752" s="67">
        <f>F753</f>
        <v>14000</v>
      </c>
      <c r="G752" s="73">
        <f t="shared" si="40"/>
        <v>100</v>
      </c>
      <c r="H752" s="67"/>
      <c r="I752" s="67"/>
      <c r="J752" s="73"/>
      <c r="K752" s="112"/>
    </row>
    <row r="753" spans="1:11" s="2" customFormat="1" ht="15">
      <c r="A753" s="59"/>
      <c r="B753" s="108"/>
      <c r="C753" s="57">
        <v>3</v>
      </c>
      <c r="D753" s="35" t="s">
        <v>373</v>
      </c>
      <c r="E753" s="67">
        <f>+E754</f>
        <v>14000</v>
      </c>
      <c r="F753" s="67">
        <f>+F754</f>
        <v>14000</v>
      </c>
      <c r="G753" s="73">
        <f t="shared" si="40"/>
        <v>100</v>
      </c>
      <c r="H753" s="67"/>
      <c r="I753" s="67"/>
      <c r="J753" s="73"/>
      <c r="K753" s="112"/>
    </row>
    <row r="754" spans="1:11" ht="14.25">
      <c r="A754" s="59"/>
      <c r="B754" s="108"/>
      <c r="C754" s="57">
        <v>38</v>
      </c>
      <c r="D754" s="74" t="s">
        <v>396</v>
      </c>
      <c r="E754" s="67">
        <f>E755</f>
        <v>14000</v>
      </c>
      <c r="F754" s="67">
        <f>F755</f>
        <v>14000</v>
      </c>
      <c r="G754" s="73">
        <f t="shared" si="40"/>
        <v>100</v>
      </c>
      <c r="H754" s="67"/>
      <c r="I754" s="67"/>
      <c r="J754" s="73"/>
      <c r="K754" s="112"/>
    </row>
    <row r="755" spans="1:11" ht="14.25">
      <c r="A755" s="59"/>
      <c r="B755" s="108"/>
      <c r="C755" s="57">
        <v>381</v>
      </c>
      <c r="D755" s="74" t="s">
        <v>273</v>
      </c>
      <c r="E755" s="67">
        <f>E756</f>
        <v>14000</v>
      </c>
      <c r="F755" s="67">
        <f>F756</f>
        <v>14000</v>
      </c>
      <c r="G755" s="73">
        <f t="shared" si="40"/>
        <v>100</v>
      </c>
      <c r="H755" s="67"/>
      <c r="I755" s="67"/>
      <c r="J755" s="73"/>
      <c r="K755" s="112"/>
    </row>
    <row r="756" spans="2:11" ht="14.25">
      <c r="B756" s="108"/>
      <c r="C756" s="58">
        <v>3811</v>
      </c>
      <c r="D756" s="75" t="s">
        <v>172</v>
      </c>
      <c r="E756" s="68">
        <f>E757+E758+E759+E760</f>
        <v>14000</v>
      </c>
      <c r="F756" s="68">
        <f>F757+F758+F759+F760</f>
        <v>14000</v>
      </c>
      <c r="G756" s="73">
        <f t="shared" si="40"/>
        <v>100</v>
      </c>
      <c r="H756" s="68"/>
      <c r="I756" s="68"/>
      <c r="J756" s="73"/>
      <c r="K756" s="112"/>
    </row>
    <row r="757" spans="1:11" ht="14.25">
      <c r="A757" s="53" t="s">
        <v>577</v>
      </c>
      <c r="B757" s="108"/>
      <c r="C757" s="58">
        <v>3811</v>
      </c>
      <c r="D757" s="44" t="s">
        <v>310</v>
      </c>
      <c r="E757" s="68">
        <v>10000</v>
      </c>
      <c r="F757" s="68">
        <v>10000</v>
      </c>
      <c r="G757" s="73">
        <f t="shared" si="40"/>
        <v>100</v>
      </c>
      <c r="H757" s="68"/>
      <c r="I757" s="68"/>
      <c r="J757" s="73"/>
      <c r="K757" s="112"/>
    </row>
    <row r="758" spans="1:13" ht="14.25">
      <c r="A758" s="53" t="s">
        <v>814</v>
      </c>
      <c r="B758" s="108"/>
      <c r="C758" s="58">
        <v>3811</v>
      </c>
      <c r="D758" s="44" t="s">
        <v>813</v>
      </c>
      <c r="E758" s="68">
        <v>2000</v>
      </c>
      <c r="F758" s="68">
        <v>2000</v>
      </c>
      <c r="G758" s="73">
        <f t="shared" si="40"/>
        <v>100</v>
      </c>
      <c r="H758" s="68"/>
      <c r="I758" s="68"/>
      <c r="J758" s="73"/>
      <c r="K758" s="112"/>
      <c r="M758" s="1" t="s">
        <v>777</v>
      </c>
    </row>
    <row r="759" spans="1:11" ht="14.25">
      <c r="A759" s="53" t="s">
        <v>812</v>
      </c>
      <c r="B759" s="108"/>
      <c r="C759" s="58">
        <v>3811</v>
      </c>
      <c r="D759" s="44" t="s">
        <v>815</v>
      </c>
      <c r="E759" s="68">
        <v>1000</v>
      </c>
      <c r="F759" s="68">
        <v>1000</v>
      </c>
      <c r="G759" s="73">
        <f t="shared" si="40"/>
        <v>100</v>
      </c>
      <c r="H759" s="68"/>
      <c r="I759" s="68"/>
      <c r="J759" s="73"/>
      <c r="K759" s="112"/>
    </row>
    <row r="760" spans="1:11" ht="14.25">
      <c r="A760" s="53" t="s">
        <v>120</v>
      </c>
      <c r="B760" s="108"/>
      <c r="C760" s="58">
        <v>3811</v>
      </c>
      <c r="D760" s="44" t="s">
        <v>9</v>
      </c>
      <c r="E760" s="68">
        <v>1000</v>
      </c>
      <c r="F760" s="68">
        <v>1000</v>
      </c>
      <c r="G760" s="73">
        <f t="shared" si="40"/>
        <v>100</v>
      </c>
      <c r="H760" s="68"/>
      <c r="I760" s="68"/>
      <c r="J760" s="73"/>
      <c r="K760" s="112"/>
    </row>
    <row r="761" spans="1:11" ht="14.25">
      <c r="A761" s="53" t="s">
        <v>121</v>
      </c>
      <c r="B761" s="108"/>
      <c r="C761" s="58">
        <v>3811</v>
      </c>
      <c r="D761" s="44" t="s">
        <v>122</v>
      </c>
      <c r="E761" s="68"/>
      <c r="F761" s="68"/>
      <c r="G761" s="73"/>
      <c r="H761" s="68"/>
      <c r="I761" s="68"/>
      <c r="J761" s="73"/>
      <c r="K761" s="112"/>
    </row>
    <row r="762" spans="2:11" ht="14.25">
      <c r="B762" s="108"/>
      <c r="D762" s="89" t="s">
        <v>139</v>
      </c>
      <c r="E762" s="68"/>
      <c r="F762" s="68"/>
      <c r="G762" s="73"/>
      <c r="H762" s="68"/>
      <c r="I762" s="68"/>
      <c r="J762" s="73"/>
      <c r="K762" s="112"/>
    </row>
    <row r="763" spans="2:11" ht="14.25">
      <c r="B763" s="108"/>
      <c r="D763" s="12" t="s">
        <v>126</v>
      </c>
      <c r="E763" s="68"/>
      <c r="F763" s="68"/>
      <c r="G763" s="73"/>
      <c r="H763" s="68"/>
      <c r="I763" s="68"/>
      <c r="J763" s="73"/>
      <c r="K763" s="112"/>
    </row>
    <row r="764" spans="2:11" ht="14.25">
      <c r="B764" s="108"/>
      <c r="D764" s="12" t="s">
        <v>132</v>
      </c>
      <c r="E764" s="68"/>
      <c r="F764" s="68"/>
      <c r="G764" s="73"/>
      <c r="H764" s="68"/>
      <c r="I764" s="68"/>
      <c r="J764" s="73"/>
      <c r="K764" s="112"/>
    </row>
    <row r="765" spans="1:11" ht="14.25">
      <c r="A765" s="59"/>
      <c r="B765" s="108" t="s">
        <v>6</v>
      </c>
      <c r="C765" s="57"/>
      <c r="D765" s="35" t="s">
        <v>5</v>
      </c>
      <c r="E765" s="67">
        <f>E766+E775</f>
        <v>194800</v>
      </c>
      <c r="F765" s="67">
        <f>F766+F775</f>
        <v>186004.32</v>
      </c>
      <c r="G765" s="73">
        <f t="shared" si="40"/>
        <v>95.48476386036961</v>
      </c>
      <c r="H765" s="67"/>
      <c r="I765" s="67"/>
      <c r="J765" s="73"/>
      <c r="K765" s="112"/>
    </row>
    <row r="766" spans="1:11" ht="14.25">
      <c r="A766" s="59"/>
      <c r="B766" s="108"/>
      <c r="C766" s="57">
        <v>3</v>
      </c>
      <c r="D766" s="35" t="s">
        <v>373</v>
      </c>
      <c r="E766" s="67">
        <f>E767</f>
        <v>135800</v>
      </c>
      <c r="F766" s="67">
        <f>F767</f>
        <v>135648.71</v>
      </c>
      <c r="G766" s="73">
        <f t="shared" si="40"/>
        <v>99.88859351988218</v>
      </c>
      <c r="H766" s="67"/>
      <c r="I766" s="67"/>
      <c r="J766" s="73"/>
      <c r="K766" s="112"/>
    </row>
    <row r="767" spans="1:11" ht="14.25">
      <c r="A767" s="59"/>
      <c r="B767" s="108"/>
      <c r="C767" s="57">
        <v>38</v>
      </c>
      <c r="D767" s="74" t="s">
        <v>396</v>
      </c>
      <c r="E767" s="67">
        <f>E768</f>
        <v>135800</v>
      </c>
      <c r="F767" s="67">
        <f>F768</f>
        <v>135648.71</v>
      </c>
      <c r="G767" s="73">
        <f t="shared" si="40"/>
        <v>99.88859351988218</v>
      </c>
      <c r="H767" s="67"/>
      <c r="I767" s="67"/>
      <c r="J767" s="73"/>
      <c r="K767" s="112"/>
    </row>
    <row r="768" spans="1:11" ht="14.25">
      <c r="A768" s="59"/>
      <c r="B768" s="108"/>
      <c r="C768" s="57">
        <v>381</v>
      </c>
      <c r="D768" s="74" t="s">
        <v>273</v>
      </c>
      <c r="E768" s="67">
        <f>E769+E770+E771+E772+E773+E774</f>
        <v>135800</v>
      </c>
      <c r="F768" s="67">
        <f>F769+F770+F771+F772+F773+F774</f>
        <v>135648.71</v>
      </c>
      <c r="G768" s="73">
        <f t="shared" si="40"/>
        <v>99.88859351988218</v>
      </c>
      <c r="H768" s="67"/>
      <c r="I768" s="67"/>
      <c r="J768" s="73"/>
      <c r="K768" s="112"/>
    </row>
    <row r="769" spans="1:11" ht="14.25">
      <c r="A769" s="53" t="s">
        <v>734</v>
      </c>
      <c r="B769" s="108"/>
      <c r="C769" s="58">
        <v>3811</v>
      </c>
      <c r="D769" s="44" t="s">
        <v>105</v>
      </c>
      <c r="E769" s="68">
        <v>18800</v>
      </c>
      <c r="F769" s="68">
        <v>18788.36</v>
      </c>
      <c r="G769" s="73">
        <f t="shared" si="40"/>
        <v>99.93808510638299</v>
      </c>
      <c r="H769" s="68"/>
      <c r="I769" s="68"/>
      <c r="J769" s="73"/>
      <c r="K769" s="112"/>
    </row>
    <row r="770" spans="1:11" ht="14.25">
      <c r="A770" s="53" t="s">
        <v>733</v>
      </c>
      <c r="B770" s="108"/>
      <c r="C770" s="58">
        <v>3811</v>
      </c>
      <c r="D770" s="75" t="s">
        <v>106</v>
      </c>
      <c r="E770" s="68">
        <v>38000</v>
      </c>
      <c r="F770" s="68">
        <v>37969</v>
      </c>
      <c r="G770" s="73">
        <f t="shared" si="40"/>
        <v>99.91842105263157</v>
      </c>
      <c r="H770" s="68"/>
      <c r="I770" s="68"/>
      <c r="J770" s="73"/>
      <c r="K770" s="112"/>
    </row>
    <row r="771" spans="1:11" ht="14.25">
      <c r="A771" s="53" t="s">
        <v>801</v>
      </c>
      <c r="B771" s="108"/>
      <c r="C771" s="58">
        <v>3811</v>
      </c>
      <c r="D771" s="75" t="s">
        <v>788</v>
      </c>
      <c r="E771" s="68">
        <v>18100</v>
      </c>
      <c r="F771" s="68">
        <v>18099.32</v>
      </c>
      <c r="G771" s="73">
        <f t="shared" si="40"/>
        <v>99.99624309392266</v>
      </c>
      <c r="H771" s="68"/>
      <c r="I771" s="68"/>
      <c r="J771" s="73"/>
      <c r="K771" s="112"/>
    </row>
    <row r="772" spans="1:11" ht="14.25">
      <c r="A772" s="53" t="s">
        <v>802</v>
      </c>
      <c r="B772" s="108"/>
      <c r="C772" s="58">
        <v>3811</v>
      </c>
      <c r="D772" s="75" t="s">
        <v>789</v>
      </c>
      <c r="E772" s="68">
        <v>5100</v>
      </c>
      <c r="F772" s="68">
        <v>5056.35</v>
      </c>
      <c r="G772" s="73">
        <f t="shared" si="40"/>
        <v>99.14411764705882</v>
      </c>
      <c r="H772" s="68"/>
      <c r="I772" s="68"/>
      <c r="J772" s="73"/>
      <c r="K772" s="112"/>
    </row>
    <row r="773" spans="1:11" ht="14.25">
      <c r="A773" s="53" t="s">
        <v>816</v>
      </c>
      <c r="B773" s="108"/>
      <c r="C773" s="58">
        <v>3811</v>
      </c>
      <c r="D773" s="75" t="s">
        <v>817</v>
      </c>
      <c r="E773" s="68">
        <v>50800</v>
      </c>
      <c r="F773" s="68">
        <v>50735.68</v>
      </c>
      <c r="G773" s="73">
        <f t="shared" si="40"/>
        <v>99.87338582677165</v>
      </c>
      <c r="H773" s="68"/>
      <c r="I773" s="68"/>
      <c r="J773" s="73"/>
      <c r="K773" s="112"/>
    </row>
    <row r="774" spans="1:11" ht="14.25">
      <c r="A774" s="53" t="s">
        <v>103</v>
      </c>
      <c r="B774" s="108"/>
      <c r="C774" s="58">
        <v>3811</v>
      </c>
      <c r="D774" s="75" t="s">
        <v>104</v>
      </c>
      <c r="E774" s="68">
        <v>5000</v>
      </c>
      <c r="F774" s="68">
        <v>5000</v>
      </c>
      <c r="G774" s="73">
        <f t="shared" si="40"/>
        <v>100</v>
      </c>
      <c r="H774" s="68"/>
      <c r="I774" s="68"/>
      <c r="J774" s="73"/>
      <c r="K774" s="112"/>
    </row>
    <row r="775" spans="2:11" ht="14.25">
      <c r="B775" s="108"/>
      <c r="C775" s="87">
        <v>3</v>
      </c>
      <c r="D775" s="82" t="s">
        <v>373</v>
      </c>
      <c r="E775" s="67">
        <f>E776</f>
        <v>59000</v>
      </c>
      <c r="F775" s="67">
        <f>F776</f>
        <v>50355.61</v>
      </c>
      <c r="G775" s="73">
        <f t="shared" si="40"/>
        <v>85.34849152542373</v>
      </c>
      <c r="H775" s="67"/>
      <c r="I775" s="67"/>
      <c r="J775" s="73"/>
      <c r="K775" s="112"/>
    </row>
    <row r="776" spans="2:11" ht="14.25">
      <c r="B776" s="108"/>
      <c r="C776" s="65">
        <v>32</v>
      </c>
      <c r="D776" s="74" t="s">
        <v>173</v>
      </c>
      <c r="E776" s="70">
        <f>E777+E779</f>
        <v>59000</v>
      </c>
      <c r="F776" s="70">
        <f>F777+F779</f>
        <v>50355.61</v>
      </c>
      <c r="G776" s="73">
        <f t="shared" si="40"/>
        <v>85.34849152542373</v>
      </c>
      <c r="H776" s="70"/>
      <c r="I776" s="70"/>
      <c r="J776" s="73"/>
      <c r="K776" s="112"/>
    </row>
    <row r="777" spans="2:11" ht="14.25">
      <c r="B777" s="108"/>
      <c r="C777" s="65">
        <v>322</v>
      </c>
      <c r="D777" s="74" t="s">
        <v>174</v>
      </c>
      <c r="E777" s="70">
        <f>E778</f>
        <v>3000</v>
      </c>
      <c r="F777" s="70">
        <f>F778</f>
        <v>2365.69</v>
      </c>
      <c r="G777" s="73">
        <f t="shared" si="40"/>
        <v>78.85633333333334</v>
      </c>
      <c r="H777" s="70"/>
      <c r="I777" s="70"/>
      <c r="J777" s="73"/>
      <c r="K777" s="112"/>
    </row>
    <row r="778" spans="1:11" ht="14.25">
      <c r="A778" s="53" t="s">
        <v>732</v>
      </c>
      <c r="B778" s="108"/>
      <c r="C778" s="66">
        <v>3224</v>
      </c>
      <c r="D778" s="75" t="s">
        <v>299</v>
      </c>
      <c r="E778" s="69">
        <v>3000</v>
      </c>
      <c r="F778" s="69">
        <v>2365.69</v>
      </c>
      <c r="G778" s="73">
        <f t="shared" si="40"/>
        <v>78.85633333333334</v>
      </c>
      <c r="H778" s="69"/>
      <c r="I778" s="69"/>
      <c r="J778" s="73"/>
      <c r="K778" s="112"/>
    </row>
    <row r="779" spans="2:11" ht="14.25">
      <c r="B779" s="108"/>
      <c r="C779" s="81">
        <v>329</v>
      </c>
      <c r="D779" s="74" t="s">
        <v>298</v>
      </c>
      <c r="E779" s="70">
        <f>E780+E781+E782</f>
        <v>56000</v>
      </c>
      <c r="F779" s="70">
        <f>F780+F781+F782</f>
        <v>47989.92</v>
      </c>
      <c r="G779" s="73">
        <f t="shared" si="40"/>
        <v>85.69628571428571</v>
      </c>
      <c r="H779" s="70"/>
      <c r="I779" s="70"/>
      <c r="J779" s="73"/>
      <c r="K779" s="112"/>
    </row>
    <row r="780" spans="1:11" ht="14.25">
      <c r="A780" s="53" t="s">
        <v>737</v>
      </c>
      <c r="B780" s="108"/>
      <c r="C780" s="66">
        <v>3293</v>
      </c>
      <c r="D780" s="75" t="s">
        <v>256</v>
      </c>
      <c r="E780" s="69">
        <v>2000</v>
      </c>
      <c r="F780" s="69">
        <v>1355.63</v>
      </c>
      <c r="G780" s="73">
        <f t="shared" si="40"/>
        <v>67.78150000000001</v>
      </c>
      <c r="H780" s="69"/>
      <c r="I780" s="69"/>
      <c r="J780" s="73"/>
      <c r="K780" s="112"/>
    </row>
    <row r="781" spans="1:11" ht="14.25">
      <c r="A781" s="53" t="s">
        <v>750</v>
      </c>
      <c r="B781" s="108"/>
      <c r="C781" s="66">
        <v>3293</v>
      </c>
      <c r="D781" s="75" t="s">
        <v>298</v>
      </c>
      <c r="E781" s="69">
        <v>14000</v>
      </c>
      <c r="F781" s="69">
        <v>12336.49</v>
      </c>
      <c r="G781" s="73">
        <f t="shared" si="40"/>
        <v>88.11778571428572</v>
      </c>
      <c r="H781" s="69"/>
      <c r="I781" s="69"/>
      <c r="J781" s="73"/>
      <c r="K781" s="112"/>
    </row>
    <row r="782" spans="1:11" ht="14.25">
      <c r="A782" s="53" t="s">
        <v>101</v>
      </c>
      <c r="B782" s="108"/>
      <c r="C782" s="66">
        <v>3299</v>
      </c>
      <c r="D782" s="75" t="s">
        <v>102</v>
      </c>
      <c r="E782" s="69">
        <v>40000</v>
      </c>
      <c r="F782" s="69">
        <v>34297.8</v>
      </c>
      <c r="G782" s="73">
        <f t="shared" si="40"/>
        <v>85.74450000000002</v>
      </c>
      <c r="H782" s="69"/>
      <c r="I782" s="69"/>
      <c r="J782" s="73"/>
      <c r="K782" s="112"/>
    </row>
    <row r="783" spans="2:11" ht="14.25">
      <c r="B783" s="108"/>
      <c r="C783" s="66"/>
      <c r="D783" s="75"/>
      <c r="E783" s="67"/>
      <c r="F783" s="67"/>
      <c r="G783" s="73"/>
      <c r="H783" s="67"/>
      <c r="I783" s="67"/>
      <c r="J783" s="73"/>
      <c r="K783" s="112"/>
    </row>
    <row r="784" spans="2:11" ht="14.25">
      <c r="B784" s="108"/>
      <c r="E784" s="68"/>
      <c r="F784" s="68"/>
      <c r="G784" s="73"/>
      <c r="H784" s="68"/>
      <c r="I784" s="68"/>
      <c r="J784" s="73"/>
      <c r="K784" s="68"/>
    </row>
    <row r="785" spans="1:11" ht="14.25">
      <c r="A785" s="59"/>
      <c r="B785" s="108" t="s">
        <v>10</v>
      </c>
      <c r="C785" s="57"/>
      <c r="D785" s="12" t="s">
        <v>457</v>
      </c>
      <c r="E785" s="67">
        <f>E814+E833+E789</f>
        <v>1005200</v>
      </c>
      <c r="F785" s="67">
        <f>F814+F833+F789</f>
        <v>1004478.89</v>
      </c>
      <c r="G785" s="73">
        <f aca="true" t="shared" si="43" ref="G785:G838">F785/E785*100</f>
        <v>99.92826203740549</v>
      </c>
      <c r="H785" s="67"/>
      <c r="I785" s="67"/>
      <c r="J785" s="73"/>
      <c r="K785" s="112"/>
    </row>
    <row r="786" spans="1:11" ht="14.25">
      <c r="A786" s="59"/>
      <c r="B786" s="108"/>
      <c r="C786" s="57"/>
      <c r="D786" s="12" t="s">
        <v>140</v>
      </c>
      <c r="E786" s="67"/>
      <c r="F786" s="67"/>
      <c r="G786" s="73"/>
      <c r="H786" s="67"/>
      <c r="I786" s="67"/>
      <c r="J786" s="73"/>
      <c r="K786" s="112"/>
    </row>
    <row r="787" spans="1:11" ht="14.25">
      <c r="A787" s="59"/>
      <c r="B787" s="108"/>
      <c r="C787" s="57"/>
      <c r="D787" s="12" t="s">
        <v>126</v>
      </c>
      <c r="E787" s="67"/>
      <c r="F787" s="67"/>
      <c r="G787" s="73"/>
      <c r="H787" s="67"/>
      <c r="I787" s="67"/>
      <c r="J787" s="73"/>
      <c r="K787" s="112"/>
    </row>
    <row r="788" spans="1:11" ht="14.25">
      <c r="A788" s="59"/>
      <c r="B788" s="108"/>
      <c r="C788" s="57"/>
      <c r="D788" s="12" t="s">
        <v>133</v>
      </c>
      <c r="E788" s="67"/>
      <c r="F788" s="67"/>
      <c r="G788" s="73"/>
      <c r="H788" s="67"/>
      <c r="I788" s="67"/>
      <c r="J788" s="73"/>
      <c r="K788" s="112"/>
    </row>
    <row r="789" spans="1:12" ht="14.25">
      <c r="A789" s="59"/>
      <c r="B789" s="108" t="s">
        <v>11</v>
      </c>
      <c r="C789" s="57"/>
      <c r="D789" s="35" t="s">
        <v>28</v>
      </c>
      <c r="E789" s="67">
        <f>E802+E808+E790</f>
        <v>728400</v>
      </c>
      <c r="F789" s="67">
        <f>F802+F808+F790</f>
        <v>728307.02</v>
      </c>
      <c r="G789" s="73">
        <f t="shared" si="43"/>
        <v>99.98723503569468</v>
      </c>
      <c r="H789" s="67"/>
      <c r="I789" s="67"/>
      <c r="J789" s="73"/>
      <c r="K789" s="112"/>
      <c r="L789" s="1" t="s">
        <v>777</v>
      </c>
    </row>
    <row r="790" spans="1:11" ht="14.25">
      <c r="A790" s="59"/>
      <c r="B790" s="108" t="s">
        <v>29</v>
      </c>
      <c r="C790" s="57"/>
      <c r="D790" s="35" t="s">
        <v>61</v>
      </c>
      <c r="E790" s="67">
        <f>E792+E797</f>
        <v>297400</v>
      </c>
      <c r="F790" s="67">
        <f>F792+F797</f>
        <v>296655.74</v>
      </c>
      <c r="G790" s="73">
        <f t="shared" si="43"/>
        <v>99.74974445191661</v>
      </c>
      <c r="H790" s="67"/>
      <c r="I790" s="67"/>
      <c r="J790" s="73"/>
      <c r="K790" s="112"/>
    </row>
    <row r="791" spans="1:11" ht="14.25">
      <c r="A791" s="59"/>
      <c r="B791" s="108"/>
      <c r="C791" s="57"/>
      <c r="D791" s="35" t="s">
        <v>62</v>
      </c>
      <c r="E791" s="67"/>
      <c r="F791" s="67"/>
      <c r="G791" s="73"/>
      <c r="H791" s="67"/>
      <c r="I791" s="67"/>
      <c r="J791" s="73"/>
      <c r="K791" s="112"/>
    </row>
    <row r="792" spans="1:11" ht="14.25">
      <c r="A792" s="59"/>
      <c r="B792" s="108"/>
      <c r="C792" s="81">
        <v>4</v>
      </c>
      <c r="D792" s="74" t="s">
        <v>910</v>
      </c>
      <c r="E792" s="70">
        <f>E794</f>
        <v>226400</v>
      </c>
      <c r="F792" s="70">
        <f>F794</f>
        <v>226383.74</v>
      </c>
      <c r="G792" s="73">
        <f t="shared" si="43"/>
        <v>99.99281802120142</v>
      </c>
      <c r="H792" s="70"/>
      <c r="I792" s="70"/>
      <c r="J792" s="73"/>
      <c r="K792" s="112"/>
    </row>
    <row r="793" spans="1:11" ht="14.25">
      <c r="A793" s="59"/>
      <c r="B793" s="108"/>
      <c r="C793" s="65">
        <v>41</v>
      </c>
      <c r="D793" s="74" t="s">
        <v>307</v>
      </c>
      <c r="E793" s="70"/>
      <c r="F793" s="70"/>
      <c r="G793" s="73"/>
      <c r="H793" s="70"/>
      <c r="I793" s="70"/>
      <c r="J793" s="73"/>
      <c r="K793" s="112"/>
    </row>
    <row r="794" spans="1:11" ht="14.25">
      <c r="A794" s="59"/>
      <c r="B794" s="108"/>
      <c r="C794" s="65"/>
      <c r="D794" s="74" t="s">
        <v>267</v>
      </c>
      <c r="E794" s="70">
        <f>E795</f>
        <v>226400</v>
      </c>
      <c r="F794" s="70">
        <f>F795</f>
        <v>226383.74</v>
      </c>
      <c r="G794" s="73">
        <f t="shared" si="43"/>
        <v>99.99281802120142</v>
      </c>
      <c r="H794" s="70"/>
      <c r="I794" s="70"/>
      <c r="J794" s="73"/>
      <c r="K794" s="112"/>
    </row>
    <row r="795" spans="1:11" ht="14.25">
      <c r="A795" s="59"/>
      <c r="B795" s="108"/>
      <c r="C795" s="65">
        <v>411</v>
      </c>
      <c r="D795" s="74" t="s">
        <v>417</v>
      </c>
      <c r="E795" s="70">
        <f>E796</f>
        <v>226400</v>
      </c>
      <c r="F795" s="70">
        <f>F796</f>
        <v>226383.74</v>
      </c>
      <c r="G795" s="73">
        <f t="shared" si="43"/>
        <v>99.99281802120142</v>
      </c>
      <c r="H795" s="70"/>
      <c r="I795" s="70"/>
      <c r="J795" s="73"/>
      <c r="K795" s="112"/>
    </row>
    <row r="796" spans="1:11" ht="14.25">
      <c r="A796" s="59" t="s">
        <v>30</v>
      </c>
      <c r="B796" s="108"/>
      <c r="C796" s="66">
        <v>4111</v>
      </c>
      <c r="D796" s="75" t="s">
        <v>652</v>
      </c>
      <c r="E796" s="70">
        <v>226400</v>
      </c>
      <c r="F796" s="70">
        <v>226383.74</v>
      </c>
      <c r="G796" s="73">
        <f t="shared" si="43"/>
        <v>99.99281802120142</v>
      </c>
      <c r="H796" s="70"/>
      <c r="I796" s="70"/>
      <c r="J796" s="73"/>
      <c r="K796" s="112"/>
    </row>
    <row r="797" spans="1:11" ht="14.25">
      <c r="A797" s="118"/>
      <c r="B797" s="108"/>
      <c r="C797" s="81">
        <v>4</v>
      </c>
      <c r="D797" s="74" t="s">
        <v>910</v>
      </c>
      <c r="E797" s="70">
        <f>E799</f>
        <v>71000</v>
      </c>
      <c r="F797" s="70">
        <f>F799</f>
        <v>70272</v>
      </c>
      <c r="G797" s="73">
        <f t="shared" si="43"/>
        <v>98.97464788732394</v>
      </c>
      <c r="H797" s="70"/>
      <c r="I797" s="70"/>
      <c r="J797" s="73"/>
      <c r="K797" s="112"/>
    </row>
    <row r="798" spans="1:11" ht="14.25">
      <c r="A798" s="118"/>
      <c r="B798" s="108"/>
      <c r="C798" s="81">
        <v>42</v>
      </c>
      <c r="D798" s="74" t="s">
        <v>268</v>
      </c>
      <c r="E798" s="70"/>
      <c r="F798" s="70"/>
      <c r="G798" s="73"/>
      <c r="H798" s="70"/>
      <c r="I798" s="70"/>
      <c r="J798" s="73"/>
      <c r="K798" s="112"/>
    </row>
    <row r="799" spans="1:11" ht="14.25">
      <c r="A799" s="118"/>
      <c r="B799" s="108"/>
      <c r="C799" s="66"/>
      <c r="D799" s="74" t="s">
        <v>267</v>
      </c>
      <c r="E799" s="70">
        <f>E800</f>
        <v>71000</v>
      </c>
      <c r="F799" s="70">
        <f>F800</f>
        <v>70272</v>
      </c>
      <c r="G799" s="73">
        <f t="shared" si="43"/>
        <v>98.97464788732394</v>
      </c>
      <c r="H799" s="70"/>
      <c r="I799" s="70"/>
      <c r="J799" s="73"/>
      <c r="K799" s="112"/>
    </row>
    <row r="800" spans="1:11" ht="14.25">
      <c r="A800" s="118"/>
      <c r="B800" s="108"/>
      <c r="C800" s="81">
        <v>421</v>
      </c>
      <c r="D800" s="82" t="s">
        <v>289</v>
      </c>
      <c r="E800" s="70">
        <f>E801</f>
        <v>71000</v>
      </c>
      <c r="F800" s="70">
        <f>F801</f>
        <v>70272</v>
      </c>
      <c r="G800" s="73">
        <f t="shared" si="43"/>
        <v>98.97464788732394</v>
      </c>
      <c r="H800" s="70"/>
      <c r="I800" s="70"/>
      <c r="J800" s="73"/>
      <c r="K800" s="112"/>
    </row>
    <row r="801" spans="1:11" ht="14.25">
      <c r="A801" s="118" t="s">
        <v>112</v>
      </c>
      <c r="B801" s="108"/>
      <c r="C801" s="66">
        <v>4212</v>
      </c>
      <c r="D801" s="75" t="s">
        <v>398</v>
      </c>
      <c r="E801" s="69">
        <v>71000</v>
      </c>
      <c r="F801" s="69">
        <v>70272</v>
      </c>
      <c r="G801" s="73">
        <f t="shared" si="43"/>
        <v>98.97464788732394</v>
      </c>
      <c r="H801" s="69"/>
      <c r="I801" s="69"/>
      <c r="J801" s="73"/>
      <c r="K801" s="112"/>
    </row>
    <row r="802" spans="1:11" ht="14.25">
      <c r="A802" s="59"/>
      <c r="B802" s="108" t="s">
        <v>13</v>
      </c>
      <c r="C802" s="57"/>
      <c r="D802" s="35" t="s">
        <v>12</v>
      </c>
      <c r="E802" s="67">
        <f>E805</f>
        <v>425000</v>
      </c>
      <c r="F802" s="67">
        <f>F805</f>
        <v>426171</v>
      </c>
      <c r="G802" s="73">
        <f t="shared" si="43"/>
        <v>100.2755294117647</v>
      </c>
      <c r="H802" s="67"/>
      <c r="I802" s="67"/>
      <c r="J802" s="73"/>
      <c r="K802" s="112"/>
    </row>
    <row r="803" spans="1:11" ht="14.25">
      <c r="A803" s="59"/>
      <c r="B803" s="108"/>
      <c r="C803" s="57">
        <v>3</v>
      </c>
      <c r="D803" s="35" t="s">
        <v>373</v>
      </c>
      <c r="E803" s="67">
        <f>E805</f>
        <v>425000</v>
      </c>
      <c r="F803" s="67">
        <f>F805</f>
        <v>426171</v>
      </c>
      <c r="G803" s="73">
        <f t="shared" si="43"/>
        <v>100.2755294117647</v>
      </c>
      <c r="H803" s="67"/>
      <c r="I803" s="67"/>
      <c r="J803" s="73"/>
      <c r="K803" s="112"/>
    </row>
    <row r="804" spans="1:11" ht="14.25">
      <c r="A804" s="59"/>
      <c r="B804" s="108"/>
      <c r="C804" s="57">
        <v>37</v>
      </c>
      <c r="D804" s="35" t="s">
        <v>311</v>
      </c>
      <c r="E804" s="67"/>
      <c r="F804" s="67"/>
      <c r="G804" s="73"/>
      <c r="H804" s="67"/>
      <c r="I804" s="67"/>
      <c r="J804" s="73"/>
      <c r="K804" s="112"/>
    </row>
    <row r="805" spans="1:11" ht="14.25">
      <c r="A805" s="59"/>
      <c r="B805" s="108"/>
      <c r="C805" s="57"/>
      <c r="D805" s="35" t="s">
        <v>312</v>
      </c>
      <c r="E805" s="67">
        <f>E806</f>
        <v>425000</v>
      </c>
      <c r="F805" s="67">
        <f>F806</f>
        <v>426171</v>
      </c>
      <c r="G805" s="73">
        <f t="shared" si="43"/>
        <v>100.2755294117647</v>
      </c>
      <c r="H805" s="67"/>
      <c r="I805" s="67"/>
      <c r="J805" s="73"/>
      <c r="K805" s="112"/>
    </row>
    <row r="806" spans="1:11" ht="14.25">
      <c r="A806" s="59"/>
      <c r="B806" s="108"/>
      <c r="C806" s="57">
        <v>372</v>
      </c>
      <c r="D806" s="35" t="s">
        <v>313</v>
      </c>
      <c r="E806" s="67">
        <f>E807</f>
        <v>425000</v>
      </c>
      <c r="F806" s="67">
        <f>F807</f>
        <v>426171</v>
      </c>
      <c r="G806" s="73">
        <f t="shared" si="43"/>
        <v>100.2755294117647</v>
      </c>
      <c r="H806" s="67"/>
      <c r="I806" s="67"/>
      <c r="J806" s="73"/>
      <c r="K806" s="112"/>
    </row>
    <row r="807" spans="1:11" ht="14.25">
      <c r="A807" s="53" t="s">
        <v>579</v>
      </c>
      <c r="B807" s="108"/>
      <c r="C807" s="58">
        <v>3722</v>
      </c>
      <c r="D807" s="44" t="s">
        <v>315</v>
      </c>
      <c r="E807" s="68">
        <v>425000</v>
      </c>
      <c r="F807" s="68">
        <v>426171</v>
      </c>
      <c r="G807" s="73">
        <f t="shared" si="43"/>
        <v>100.2755294117647</v>
      </c>
      <c r="H807" s="68"/>
      <c r="I807" s="68"/>
      <c r="J807" s="73"/>
      <c r="K807" s="112"/>
    </row>
    <row r="808" spans="1:11" s="2" customFormat="1" ht="15">
      <c r="A808" s="59"/>
      <c r="B808" s="108" t="s">
        <v>15</v>
      </c>
      <c r="C808" s="57"/>
      <c r="D808" s="35" t="s">
        <v>14</v>
      </c>
      <c r="E808" s="67">
        <f>E811</f>
        <v>6000</v>
      </c>
      <c r="F808" s="67">
        <f>F811</f>
        <v>5480.28</v>
      </c>
      <c r="G808" s="73">
        <f t="shared" si="43"/>
        <v>91.338</v>
      </c>
      <c r="H808" s="67"/>
      <c r="I808" s="67"/>
      <c r="J808" s="73"/>
      <c r="K808" s="112"/>
    </row>
    <row r="809" spans="1:11" s="2" customFormat="1" ht="15">
      <c r="A809" s="59"/>
      <c r="B809" s="108"/>
      <c r="C809" s="57">
        <v>3</v>
      </c>
      <c r="D809" s="35" t="s">
        <v>373</v>
      </c>
      <c r="E809" s="67">
        <f>E811</f>
        <v>6000</v>
      </c>
      <c r="F809" s="67">
        <f>F811</f>
        <v>5480.28</v>
      </c>
      <c r="G809" s="73">
        <f t="shared" si="43"/>
        <v>91.338</v>
      </c>
      <c r="H809" s="67"/>
      <c r="I809" s="67"/>
      <c r="J809" s="73"/>
      <c r="K809" s="112"/>
    </row>
    <row r="810" spans="1:11" ht="14.25">
      <c r="A810" s="59"/>
      <c r="B810" s="108"/>
      <c r="C810" s="57">
        <v>37</v>
      </c>
      <c r="D810" s="35" t="s">
        <v>311</v>
      </c>
      <c r="E810" s="67"/>
      <c r="F810" s="67"/>
      <c r="G810" s="73"/>
      <c r="H810" s="67"/>
      <c r="I810" s="67"/>
      <c r="J810" s="73"/>
      <c r="K810" s="112"/>
    </row>
    <row r="811" spans="1:11" ht="14.25">
      <c r="A811" s="59"/>
      <c r="B811" s="108"/>
      <c r="C811" s="57"/>
      <c r="D811" s="35" t="s">
        <v>312</v>
      </c>
      <c r="E811" s="67">
        <f>E812</f>
        <v>6000</v>
      </c>
      <c r="F811" s="67">
        <f>F812</f>
        <v>5480.28</v>
      </c>
      <c r="G811" s="73">
        <f t="shared" si="43"/>
        <v>91.338</v>
      </c>
      <c r="H811" s="67"/>
      <c r="I811" s="67"/>
      <c r="J811" s="73"/>
      <c r="K811" s="112"/>
    </row>
    <row r="812" spans="1:11" ht="14.25">
      <c r="A812" s="59"/>
      <c r="B812" s="108"/>
      <c r="C812" s="57">
        <v>372</v>
      </c>
      <c r="D812" s="35" t="s">
        <v>313</v>
      </c>
      <c r="E812" s="67">
        <f>E813</f>
        <v>6000</v>
      </c>
      <c r="F812" s="67">
        <f>F813</f>
        <v>5480.28</v>
      </c>
      <c r="G812" s="73">
        <f t="shared" si="43"/>
        <v>91.338</v>
      </c>
      <c r="H812" s="67"/>
      <c r="I812" s="67"/>
      <c r="J812" s="73"/>
      <c r="K812" s="112"/>
    </row>
    <row r="813" spans="1:11" ht="14.25">
      <c r="A813" s="53" t="s">
        <v>580</v>
      </c>
      <c r="B813" s="108"/>
      <c r="C813" s="58">
        <v>3722</v>
      </c>
      <c r="D813" s="44" t="s">
        <v>315</v>
      </c>
      <c r="E813" s="68">
        <v>6000</v>
      </c>
      <c r="F813" s="68">
        <v>5480.28</v>
      </c>
      <c r="G813" s="73">
        <f t="shared" si="43"/>
        <v>91.338</v>
      </c>
      <c r="H813" s="68"/>
      <c r="I813" s="68"/>
      <c r="J813" s="73"/>
      <c r="K813" s="112"/>
    </row>
    <row r="814" spans="1:11" s="2" customFormat="1" ht="15">
      <c r="A814" s="59"/>
      <c r="B814" s="108" t="s">
        <v>16</v>
      </c>
      <c r="C814" s="57"/>
      <c r="D814" s="35" t="s">
        <v>25</v>
      </c>
      <c r="E814" s="67">
        <f>E815+E821+E827</f>
        <v>12800</v>
      </c>
      <c r="F814" s="67">
        <f>F815+F821+F827</f>
        <v>12626.22</v>
      </c>
      <c r="G814" s="73">
        <f t="shared" si="43"/>
        <v>98.64234375</v>
      </c>
      <c r="H814" s="67"/>
      <c r="I814" s="67"/>
      <c r="J814" s="73"/>
      <c r="K814" s="112"/>
    </row>
    <row r="815" spans="1:11" s="2" customFormat="1" ht="15">
      <c r="A815" s="59"/>
      <c r="B815" s="108" t="s">
        <v>18</v>
      </c>
      <c r="C815" s="57"/>
      <c r="D815" s="35" t="s">
        <v>17</v>
      </c>
      <c r="E815" s="67">
        <f>E816</f>
        <v>3800</v>
      </c>
      <c r="F815" s="67">
        <f>F816</f>
        <v>3710.95</v>
      </c>
      <c r="G815" s="73">
        <f t="shared" si="43"/>
        <v>97.65657894736842</v>
      </c>
      <c r="H815" s="67"/>
      <c r="I815" s="67"/>
      <c r="J815" s="73"/>
      <c r="K815" s="112"/>
    </row>
    <row r="816" spans="1:11" s="2" customFormat="1" ht="15">
      <c r="A816" s="59"/>
      <c r="B816" s="108"/>
      <c r="C816" s="57">
        <v>3</v>
      </c>
      <c r="D816" s="35" t="s">
        <v>373</v>
      </c>
      <c r="E816" s="67">
        <f>E818</f>
        <v>3800</v>
      </c>
      <c r="F816" s="67">
        <f>F818</f>
        <v>3710.95</v>
      </c>
      <c r="G816" s="73">
        <f t="shared" si="43"/>
        <v>97.65657894736842</v>
      </c>
      <c r="H816" s="67"/>
      <c r="I816" s="67"/>
      <c r="J816" s="73"/>
      <c r="K816" s="112"/>
    </row>
    <row r="817" spans="1:11" ht="14.25">
      <c r="A817" s="59"/>
      <c r="B817" s="108"/>
      <c r="C817" s="57">
        <v>37</v>
      </c>
      <c r="D817" s="35" t="s">
        <v>311</v>
      </c>
      <c r="E817" s="67"/>
      <c r="F817" s="67"/>
      <c r="G817" s="73"/>
      <c r="H817" s="67"/>
      <c r="I817" s="67"/>
      <c r="J817" s="73"/>
      <c r="K817" s="112"/>
    </row>
    <row r="818" spans="1:11" ht="14.25">
      <c r="A818" s="59"/>
      <c r="B818" s="108"/>
      <c r="C818" s="57"/>
      <c r="D818" s="35" t="s">
        <v>312</v>
      </c>
      <c r="E818" s="67">
        <f>E819</f>
        <v>3800</v>
      </c>
      <c r="F818" s="67">
        <f>F819</f>
        <v>3710.95</v>
      </c>
      <c r="G818" s="73">
        <f t="shared" si="43"/>
        <v>97.65657894736842</v>
      </c>
      <c r="H818" s="67"/>
      <c r="I818" s="67"/>
      <c r="J818" s="73"/>
      <c r="K818" s="112"/>
    </row>
    <row r="819" spans="1:11" ht="14.25">
      <c r="A819" s="59"/>
      <c r="B819" s="108"/>
      <c r="C819" s="57">
        <v>372</v>
      </c>
      <c r="D819" s="35" t="s">
        <v>313</v>
      </c>
      <c r="E819" s="67">
        <f>E820</f>
        <v>3800</v>
      </c>
      <c r="F819" s="67">
        <f>F820</f>
        <v>3710.95</v>
      </c>
      <c r="G819" s="73">
        <f t="shared" si="43"/>
        <v>97.65657894736842</v>
      </c>
      <c r="H819" s="67"/>
      <c r="I819" s="67"/>
      <c r="J819" s="73"/>
      <c r="K819" s="112"/>
    </row>
    <row r="820" spans="1:11" ht="14.25">
      <c r="A820" s="53" t="s">
        <v>586</v>
      </c>
      <c r="B820" s="108"/>
      <c r="C820" s="58">
        <v>3722</v>
      </c>
      <c r="D820" s="44" t="s">
        <v>315</v>
      </c>
      <c r="E820" s="68">
        <v>3800</v>
      </c>
      <c r="F820" s="68">
        <v>3710.95</v>
      </c>
      <c r="G820" s="73">
        <f t="shared" si="43"/>
        <v>97.65657894736842</v>
      </c>
      <c r="H820" s="68"/>
      <c r="I820" s="68"/>
      <c r="J820" s="73"/>
      <c r="K820" s="112"/>
    </row>
    <row r="821" spans="1:13" ht="14.25">
      <c r="A821" s="59"/>
      <c r="B821" s="108" t="s">
        <v>19</v>
      </c>
      <c r="C821" s="57"/>
      <c r="D821" s="35" t="s">
        <v>20</v>
      </c>
      <c r="E821" s="67">
        <f aca="true" t="shared" si="44" ref="E821:F824">E822</f>
        <v>4000</v>
      </c>
      <c r="F821" s="67">
        <f t="shared" si="44"/>
        <v>3915.27</v>
      </c>
      <c r="G821" s="73">
        <f t="shared" si="43"/>
        <v>97.88175</v>
      </c>
      <c r="H821" s="67"/>
      <c r="I821" s="67"/>
      <c r="J821" s="73"/>
      <c r="K821" s="112"/>
      <c r="M821" s="1" t="s">
        <v>777</v>
      </c>
    </row>
    <row r="822" spans="1:11" ht="14.25">
      <c r="A822" s="59"/>
      <c r="B822" s="108"/>
      <c r="C822" s="57">
        <v>3</v>
      </c>
      <c r="D822" s="35" t="s">
        <v>373</v>
      </c>
      <c r="E822" s="67">
        <f t="shared" si="44"/>
        <v>4000</v>
      </c>
      <c r="F822" s="67">
        <f t="shared" si="44"/>
        <v>3915.27</v>
      </c>
      <c r="G822" s="73">
        <f t="shared" si="43"/>
        <v>97.88175</v>
      </c>
      <c r="H822" s="67"/>
      <c r="I822" s="67"/>
      <c r="J822" s="73"/>
      <c r="K822" s="112"/>
    </row>
    <row r="823" spans="1:11" ht="14.25">
      <c r="A823" s="76"/>
      <c r="B823" s="108"/>
      <c r="C823" s="57">
        <v>32</v>
      </c>
      <c r="D823" s="35" t="s">
        <v>173</v>
      </c>
      <c r="E823" s="67">
        <f t="shared" si="44"/>
        <v>4000</v>
      </c>
      <c r="F823" s="67">
        <f t="shared" si="44"/>
        <v>3915.27</v>
      </c>
      <c r="G823" s="73">
        <f t="shared" si="43"/>
        <v>97.88175</v>
      </c>
      <c r="H823" s="67"/>
      <c r="I823" s="67"/>
      <c r="J823" s="73"/>
      <c r="K823" s="112"/>
    </row>
    <row r="824" spans="1:11" ht="14.25">
      <c r="A824" s="59"/>
      <c r="B824" s="108"/>
      <c r="C824" s="57">
        <v>322</v>
      </c>
      <c r="D824" s="35" t="s">
        <v>174</v>
      </c>
      <c r="E824" s="67">
        <f t="shared" si="44"/>
        <v>4000</v>
      </c>
      <c r="F824" s="67">
        <f t="shared" si="44"/>
        <v>3915.27</v>
      </c>
      <c r="G824" s="73">
        <f t="shared" si="43"/>
        <v>97.88175</v>
      </c>
      <c r="H824" s="67"/>
      <c r="I824" s="67"/>
      <c r="J824" s="73"/>
      <c r="K824" s="112"/>
    </row>
    <row r="825" spans="1:11" ht="12.75" customHeight="1">
      <c r="A825" s="53" t="s">
        <v>730</v>
      </c>
      <c r="B825" s="108"/>
      <c r="C825" s="58">
        <v>3221</v>
      </c>
      <c r="D825" s="44" t="s">
        <v>735</v>
      </c>
      <c r="E825" s="68">
        <v>4000</v>
      </c>
      <c r="F825" s="68">
        <v>3915.27</v>
      </c>
      <c r="G825" s="73">
        <f t="shared" si="43"/>
        <v>97.88175</v>
      </c>
      <c r="H825" s="68"/>
      <c r="I825" s="68"/>
      <c r="J825" s="73"/>
      <c r="K825" s="112"/>
    </row>
    <row r="826" spans="1:11" ht="12.75" customHeight="1">
      <c r="A826" s="90"/>
      <c r="B826" s="108" t="s">
        <v>21</v>
      </c>
      <c r="C826" s="87"/>
      <c r="D826" s="89" t="s">
        <v>22</v>
      </c>
      <c r="E826" s="67"/>
      <c r="F826" s="67"/>
      <c r="G826" s="73"/>
      <c r="H826" s="67"/>
      <c r="I826" s="67"/>
      <c r="J826" s="73"/>
      <c r="K826" s="112"/>
    </row>
    <row r="827" spans="1:11" ht="12.75" customHeight="1">
      <c r="A827" s="90"/>
      <c r="B827" s="108"/>
      <c r="C827" s="87"/>
      <c r="D827" s="89" t="s">
        <v>792</v>
      </c>
      <c r="E827" s="67">
        <f aca="true" t="shared" si="45" ref="E827:F830">E828</f>
        <v>5000</v>
      </c>
      <c r="F827" s="67">
        <f t="shared" si="45"/>
        <v>5000</v>
      </c>
      <c r="G827" s="73">
        <f t="shared" si="43"/>
        <v>100</v>
      </c>
      <c r="H827" s="67"/>
      <c r="I827" s="67"/>
      <c r="J827" s="73"/>
      <c r="K827" s="112"/>
    </row>
    <row r="828" spans="1:11" ht="12.75" customHeight="1">
      <c r="A828" s="90"/>
      <c r="B828" s="108"/>
      <c r="C828" s="87">
        <v>3</v>
      </c>
      <c r="D828" s="89" t="s">
        <v>373</v>
      </c>
      <c r="E828" s="67">
        <f t="shared" si="45"/>
        <v>5000</v>
      </c>
      <c r="F828" s="67">
        <f t="shared" si="45"/>
        <v>5000</v>
      </c>
      <c r="G828" s="73">
        <f t="shared" si="43"/>
        <v>100</v>
      </c>
      <c r="H828" s="67"/>
      <c r="I828" s="67"/>
      <c r="J828" s="73"/>
      <c r="K828" s="112"/>
    </row>
    <row r="829" spans="1:11" ht="12.75" customHeight="1">
      <c r="A829" s="90"/>
      <c r="B829" s="108"/>
      <c r="C829" s="87">
        <v>38</v>
      </c>
      <c r="D829" s="89" t="s">
        <v>397</v>
      </c>
      <c r="E829" s="67">
        <f t="shared" si="45"/>
        <v>5000</v>
      </c>
      <c r="F829" s="67">
        <f t="shared" si="45"/>
        <v>5000</v>
      </c>
      <c r="G829" s="73">
        <f t="shared" si="43"/>
        <v>100</v>
      </c>
      <c r="H829" s="67"/>
      <c r="I829" s="67"/>
      <c r="J829" s="73"/>
      <c r="K829" s="112"/>
    </row>
    <row r="830" spans="1:11" ht="14.25">
      <c r="A830" s="90"/>
      <c r="B830" s="108"/>
      <c r="C830" s="87">
        <v>381</v>
      </c>
      <c r="D830" s="88" t="s">
        <v>273</v>
      </c>
      <c r="E830" s="67">
        <f t="shared" si="45"/>
        <v>5000</v>
      </c>
      <c r="F830" s="67">
        <f t="shared" si="45"/>
        <v>5000</v>
      </c>
      <c r="G830" s="73">
        <f t="shared" si="43"/>
        <v>100</v>
      </c>
      <c r="H830" s="67"/>
      <c r="I830" s="67"/>
      <c r="J830" s="73"/>
      <c r="K830" s="112"/>
    </row>
    <row r="831" spans="1:11" ht="14.25">
      <c r="A831" s="53" t="s">
        <v>791</v>
      </c>
      <c r="B831" s="108"/>
      <c r="C831" s="58">
        <v>3811</v>
      </c>
      <c r="D831" s="9" t="s">
        <v>790</v>
      </c>
      <c r="E831" s="68">
        <v>5000</v>
      </c>
      <c r="F831" s="68">
        <v>5000</v>
      </c>
      <c r="G831" s="73">
        <f t="shared" si="43"/>
        <v>100</v>
      </c>
      <c r="H831" s="68"/>
      <c r="I831" s="68"/>
      <c r="J831" s="73"/>
      <c r="K831" s="112"/>
    </row>
    <row r="832" spans="2:11" ht="14.25">
      <c r="B832" s="108"/>
      <c r="D832" s="9" t="s">
        <v>141</v>
      </c>
      <c r="E832" s="68"/>
      <c r="F832" s="68"/>
      <c r="G832" s="73"/>
      <c r="H832" s="68"/>
      <c r="I832" s="68"/>
      <c r="J832" s="73"/>
      <c r="K832" s="112"/>
    </row>
    <row r="833" spans="2:12" ht="14.25">
      <c r="B833" s="108" t="s">
        <v>24</v>
      </c>
      <c r="D833" s="88" t="s">
        <v>26</v>
      </c>
      <c r="E833" s="67">
        <f>+E834</f>
        <v>264000</v>
      </c>
      <c r="F833" s="67">
        <f>+F834</f>
        <v>263545.65</v>
      </c>
      <c r="G833" s="73">
        <f t="shared" si="43"/>
        <v>99.82789772727274</v>
      </c>
      <c r="H833" s="67"/>
      <c r="I833" s="67"/>
      <c r="J833" s="73"/>
      <c r="K833" s="112"/>
      <c r="L833" s="1" t="s">
        <v>777</v>
      </c>
    </row>
    <row r="834" spans="1:11" ht="14.25">
      <c r="A834" s="90"/>
      <c r="B834" s="108" t="s">
        <v>27</v>
      </c>
      <c r="C834" s="87"/>
      <c r="D834" s="88" t="s">
        <v>23</v>
      </c>
      <c r="E834" s="67">
        <f aca="true" t="shared" si="46" ref="E834:F837">E835</f>
        <v>264000</v>
      </c>
      <c r="F834" s="67">
        <f t="shared" si="46"/>
        <v>263545.65</v>
      </c>
      <c r="G834" s="73">
        <f t="shared" si="43"/>
        <v>99.82789772727274</v>
      </c>
      <c r="H834" s="67"/>
      <c r="I834" s="67"/>
      <c r="J834" s="73"/>
      <c r="K834" s="112"/>
    </row>
    <row r="835" spans="1:11" ht="14.25">
      <c r="A835" s="90"/>
      <c r="B835" s="108"/>
      <c r="C835" s="87">
        <v>4</v>
      </c>
      <c r="D835" s="88" t="s">
        <v>910</v>
      </c>
      <c r="E835" s="67">
        <f t="shared" si="46"/>
        <v>264000</v>
      </c>
      <c r="F835" s="67">
        <f t="shared" si="46"/>
        <v>263545.65</v>
      </c>
      <c r="G835" s="73">
        <f t="shared" si="43"/>
        <v>99.82789772727274</v>
      </c>
      <c r="H835" s="67"/>
      <c r="I835" s="67"/>
      <c r="J835" s="73"/>
      <c r="K835" s="112"/>
    </row>
    <row r="836" spans="1:15" ht="14.25">
      <c r="A836" s="90"/>
      <c r="B836" s="108"/>
      <c r="C836" s="87">
        <v>42</v>
      </c>
      <c r="D836" s="88" t="s">
        <v>918</v>
      </c>
      <c r="E836" s="67">
        <f t="shared" si="46"/>
        <v>264000</v>
      </c>
      <c r="F836" s="67">
        <f t="shared" si="46"/>
        <v>263545.65</v>
      </c>
      <c r="G836" s="73">
        <f t="shared" si="43"/>
        <v>99.82789772727274</v>
      </c>
      <c r="H836" s="67"/>
      <c r="I836" s="67"/>
      <c r="J836" s="73"/>
      <c r="K836" s="112"/>
      <c r="O836" s="1" t="s">
        <v>777</v>
      </c>
    </row>
    <row r="837" spans="1:11" ht="14.25">
      <c r="A837" s="90"/>
      <c r="B837" s="108"/>
      <c r="C837" s="87">
        <v>421</v>
      </c>
      <c r="D837" s="88" t="s">
        <v>289</v>
      </c>
      <c r="E837" s="67">
        <f t="shared" si="46"/>
        <v>264000</v>
      </c>
      <c r="F837" s="67">
        <f t="shared" si="46"/>
        <v>263545.65</v>
      </c>
      <c r="G837" s="73">
        <f t="shared" si="43"/>
        <v>99.82789772727274</v>
      </c>
      <c r="H837" s="67"/>
      <c r="I837" s="67"/>
      <c r="J837" s="73"/>
      <c r="K837" s="112"/>
    </row>
    <row r="838" spans="1:11" ht="14.25">
      <c r="A838" s="53" t="s">
        <v>798</v>
      </c>
      <c r="B838" s="108"/>
      <c r="C838" s="58">
        <v>4214</v>
      </c>
      <c r="D838" s="9" t="s">
        <v>290</v>
      </c>
      <c r="E838" s="68">
        <v>264000</v>
      </c>
      <c r="F838" s="68">
        <v>263545.65</v>
      </c>
      <c r="G838" s="73">
        <f t="shared" si="43"/>
        <v>99.82789772727274</v>
      </c>
      <c r="H838" s="68"/>
      <c r="I838" s="68"/>
      <c r="J838" s="73"/>
      <c r="K838" s="112"/>
    </row>
    <row r="839" spans="2:11" ht="14.25">
      <c r="B839" s="108"/>
      <c r="E839" s="67"/>
      <c r="F839" s="67"/>
      <c r="G839" s="73">
        <v>0</v>
      </c>
      <c r="H839" s="67"/>
      <c r="I839" s="67"/>
      <c r="J839" s="73"/>
      <c r="K839" s="112"/>
    </row>
    <row r="840" spans="2:12" ht="14.25">
      <c r="B840" s="108"/>
      <c r="E840" s="68"/>
      <c r="F840" s="68"/>
      <c r="G840" s="73"/>
      <c r="H840" s="68"/>
      <c r="I840" s="68"/>
      <c r="J840" s="73"/>
      <c r="K840" s="68"/>
      <c r="L840" s="1" t="s">
        <v>777</v>
      </c>
    </row>
    <row r="841" spans="1:11" ht="14.25">
      <c r="A841" s="59"/>
      <c r="B841" s="108" t="s">
        <v>31</v>
      </c>
      <c r="C841" s="57"/>
      <c r="D841" s="12" t="s">
        <v>458</v>
      </c>
      <c r="E841" s="67">
        <f>E844+E901</f>
        <v>592270</v>
      </c>
      <c r="F841" s="67">
        <f>F844+F901</f>
        <v>592735.58</v>
      </c>
      <c r="G841" s="73">
        <f aca="true" t="shared" si="47" ref="G841:G904">F841/E841*100</f>
        <v>100.0786094180019</v>
      </c>
      <c r="H841" s="67"/>
      <c r="I841" s="67"/>
      <c r="J841" s="73"/>
      <c r="K841" s="112"/>
    </row>
    <row r="842" spans="1:12" ht="14.25">
      <c r="A842" s="59"/>
      <c r="B842" s="108"/>
      <c r="C842" s="57"/>
      <c r="D842" s="12" t="s">
        <v>32</v>
      </c>
      <c r="E842" s="67"/>
      <c r="F842" s="67"/>
      <c r="G842" s="73"/>
      <c r="H842" s="67"/>
      <c r="I842" s="67"/>
      <c r="J842" s="73"/>
      <c r="K842" s="112"/>
      <c r="L842" s="1" t="s">
        <v>777</v>
      </c>
    </row>
    <row r="843" spans="1:11" ht="14.25">
      <c r="A843" s="59"/>
      <c r="B843" s="108"/>
      <c r="C843" s="57"/>
      <c r="D843" s="12" t="s">
        <v>125</v>
      </c>
      <c r="E843" s="67"/>
      <c r="F843" s="67"/>
      <c r="G843" s="73"/>
      <c r="H843" s="67"/>
      <c r="I843" s="67"/>
      <c r="J843" s="73"/>
      <c r="K843" s="112"/>
    </row>
    <row r="844" spans="1:11" ht="14.25">
      <c r="A844" s="59"/>
      <c r="B844" s="108" t="s">
        <v>33</v>
      </c>
      <c r="C844" s="57"/>
      <c r="D844" s="35" t="s">
        <v>34</v>
      </c>
      <c r="E844" s="67">
        <f>E845+E858+E864+E870+E876+E882+E889+E852+E895</f>
        <v>572270</v>
      </c>
      <c r="F844" s="67">
        <f>F845+F858+F864+F870+F876+F882+F889+F852+F895</f>
        <v>572735.58</v>
      </c>
      <c r="G844" s="73">
        <f t="shared" si="47"/>
        <v>100.08135670225593</v>
      </c>
      <c r="H844" s="67"/>
      <c r="I844" s="67"/>
      <c r="J844" s="73"/>
      <c r="K844" s="112"/>
    </row>
    <row r="845" spans="1:11" ht="14.25">
      <c r="A845" s="59"/>
      <c r="B845" s="108" t="s">
        <v>35</v>
      </c>
      <c r="C845" s="57"/>
      <c r="D845" s="35" t="s">
        <v>36</v>
      </c>
      <c r="E845" s="67">
        <f>E846</f>
        <v>84700</v>
      </c>
      <c r="F845" s="67">
        <f>F846</f>
        <v>84490.98</v>
      </c>
      <c r="G845" s="73">
        <f t="shared" si="47"/>
        <v>99.75322314049586</v>
      </c>
      <c r="H845" s="67"/>
      <c r="I845" s="67"/>
      <c r="J845" s="73"/>
      <c r="K845" s="112"/>
    </row>
    <row r="846" spans="1:11" ht="14.25">
      <c r="A846" s="59"/>
      <c r="B846" s="108"/>
      <c r="C846" s="57">
        <v>3</v>
      </c>
      <c r="D846" s="35" t="s">
        <v>373</v>
      </c>
      <c r="E846" s="67">
        <f>E848</f>
        <v>84700</v>
      </c>
      <c r="F846" s="67">
        <f>F848</f>
        <v>84490.98</v>
      </c>
      <c r="G846" s="73">
        <f t="shared" si="47"/>
        <v>99.75322314049586</v>
      </c>
      <c r="H846" s="67"/>
      <c r="I846" s="67"/>
      <c r="J846" s="73"/>
      <c r="K846" s="112"/>
    </row>
    <row r="847" spans="1:11" ht="14.25">
      <c r="A847" s="59"/>
      <c r="B847" s="108"/>
      <c r="C847" s="57">
        <v>37</v>
      </c>
      <c r="D847" s="35" t="s">
        <v>311</v>
      </c>
      <c r="E847" s="67"/>
      <c r="F847" s="67"/>
      <c r="G847" s="73"/>
      <c r="H847" s="67"/>
      <c r="I847" s="67"/>
      <c r="J847" s="73"/>
      <c r="K847" s="112"/>
    </row>
    <row r="848" spans="1:11" ht="14.25">
      <c r="A848" s="59"/>
      <c r="B848" s="108"/>
      <c r="C848" s="57"/>
      <c r="D848" s="35" t="s">
        <v>312</v>
      </c>
      <c r="E848" s="67">
        <f>E849</f>
        <v>84700</v>
      </c>
      <c r="F848" s="67">
        <f>F849</f>
        <v>84490.98</v>
      </c>
      <c r="G848" s="73">
        <f t="shared" si="47"/>
        <v>99.75322314049586</v>
      </c>
      <c r="H848" s="67"/>
      <c r="I848" s="67"/>
      <c r="J848" s="73"/>
      <c r="K848" s="112"/>
    </row>
    <row r="849" spans="1:11" ht="14.25">
      <c r="A849" s="59"/>
      <c r="B849" s="108"/>
      <c r="C849" s="57">
        <v>372</v>
      </c>
      <c r="D849" s="35" t="s">
        <v>313</v>
      </c>
      <c r="E849" s="67">
        <f>E851+E850</f>
        <v>84700</v>
      </c>
      <c r="F849" s="67">
        <f>F851+F850</f>
        <v>84490.98</v>
      </c>
      <c r="G849" s="73">
        <f t="shared" si="47"/>
        <v>99.75322314049586</v>
      </c>
      <c r="H849" s="67"/>
      <c r="I849" s="67"/>
      <c r="J849" s="73"/>
      <c r="K849" s="112"/>
    </row>
    <row r="850" spans="1:11" ht="14.25">
      <c r="A850" s="53" t="s">
        <v>587</v>
      </c>
      <c r="B850" s="108"/>
      <c r="C850" s="58">
        <v>3721</v>
      </c>
      <c r="D850" s="44" t="s">
        <v>314</v>
      </c>
      <c r="E850" s="68">
        <v>28600</v>
      </c>
      <c r="F850" s="68">
        <v>28477.7</v>
      </c>
      <c r="G850" s="73">
        <f t="shared" si="47"/>
        <v>99.57237762237763</v>
      </c>
      <c r="H850" s="68"/>
      <c r="I850" s="68"/>
      <c r="J850" s="73"/>
      <c r="K850" s="112"/>
    </row>
    <row r="851" spans="1:11" ht="14.25">
      <c r="A851" s="53" t="s">
        <v>588</v>
      </c>
      <c r="B851" s="108"/>
      <c r="C851" s="58">
        <v>3722</v>
      </c>
      <c r="D851" s="44" t="s">
        <v>315</v>
      </c>
      <c r="E851" s="68">
        <v>56100</v>
      </c>
      <c r="F851" s="68">
        <v>56013.28</v>
      </c>
      <c r="G851" s="73">
        <f t="shared" si="47"/>
        <v>99.84541889483066</v>
      </c>
      <c r="H851" s="68"/>
      <c r="I851" s="68"/>
      <c r="J851" s="73"/>
      <c r="K851" s="112"/>
    </row>
    <row r="852" spans="1:11" ht="14.25">
      <c r="A852" s="59"/>
      <c r="B852" s="108" t="s">
        <v>37</v>
      </c>
      <c r="C852" s="57"/>
      <c r="D852" s="35" t="s">
        <v>38</v>
      </c>
      <c r="E852" s="67">
        <f>E853</f>
        <v>123450</v>
      </c>
      <c r="F852" s="67">
        <f>F853</f>
        <v>123450</v>
      </c>
      <c r="G852" s="73">
        <f t="shared" si="47"/>
        <v>100</v>
      </c>
      <c r="H852" s="67"/>
      <c r="I852" s="67"/>
      <c r="J852" s="73"/>
      <c r="K852" s="112"/>
    </row>
    <row r="853" spans="1:11" ht="14.25">
      <c r="A853" s="59"/>
      <c r="B853" s="108"/>
      <c r="C853" s="57">
        <v>3</v>
      </c>
      <c r="D853" s="35" t="s">
        <v>373</v>
      </c>
      <c r="E853" s="67">
        <f>E855</f>
        <v>123450</v>
      </c>
      <c r="F853" s="67">
        <f>F855</f>
        <v>123450</v>
      </c>
      <c r="G853" s="73">
        <f t="shared" si="47"/>
        <v>100</v>
      </c>
      <c r="H853" s="67"/>
      <c r="I853" s="67"/>
      <c r="J853" s="73"/>
      <c r="K853" s="112"/>
    </row>
    <row r="854" spans="1:11" ht="14.25">
      <c r="A854" s="59"/>
      <c r="B854" s="108"/>
      <c r="C854" s="57">
        <v>37</v>
      </c>
      <c r="D854" s="35" t="s">
        <v>311</v>
      </c>
      <c r="E854" s="67"/>
      <c r="F854" s="67"/>
      <c r="G854" s="73"/>
      <c r="H854" s="67"/>
      <c r="I854" s="67"/>
      <c r="J854" s="73"/>
      <c r="K854" s="112"/>
    </row>
    <row r="855" spans="1:11" ht="14.25">
      <c r="A855" s="59"/>
      <c r="B855" s="108"/>
      <c r="C855" s="57"/>
      <c r="D855" s="35" t="s">
        <v>312</v>
      </c>
      <c r="E855" s="67">
        <f>E856</f>
        <v>123450</v>
      </c>
      <c r="F855" s="67">
        <f>F856</f>
        <v>123450</v>
      </c>
      <c r="G855" s="73">
        <f t="shared" si="47"/>
        <v>100</v>
      </c>
      <c r="H855" s="67"/>
      <c r="I855" s="67"/>
      <c r="J855" s="73"/>
      <c r="K855" s="112"/>
    </row>
    <row r="856" spans="1:11" ht="14.25">
      <c r="A856" s="59"/>
      <c r="B856" s="108"/>
      <c r="C856" s="57">
        <v>372</v>
      </c>
      <c r="D856" s="35" t="s">
        <v>313</v>
      </c>
      <c r="E856" s="67">
        <f>E857</f>
        <v>123450</v>
      </c>
      <c r="F856" s="67">
        <f>F857</f>
        <v>123450</v>
      </c>
      <c r="G856" s="73">
        <f t="shared" si="47"/>
        <v>100</v>
      </c>
      <c r="H856" s="67"/>
      <c r="I856" s="67"/>
      <c r="J856" s="73"/>
      <c r="K856" s="112"/>
    </row>
    <row r="857" spans="1:11" ht="14.25">
      <c r="A857" s="53" t="s">
        <v>594</v>
      </c>
      <c r="B857" s="108"/>
      <c r="C857" s="58">
        <v>3721</v>
      </c>
      <c r="D857" s="44" t="s">
        <v>314</v>
      </c>
      <c r="E857" s="68">
        <v>123450</v>
      </c>
      <c r="F857" s="68">
        <v>123450</v>
      </c>
      <c r="G857" s="73">
        <f t="shared" si="47"/>
        <v>100</v>
      </c>
      <c r="H857" s="68"/>
      <c r="I857" s="68"/>
      <c r="J857" s="73"/>
      <c r="K857" s="112"/>
    </row>
    <row r="858" spans="1:11" s="2" customFormat="1" ht="15">
      <c r="A858" s="59"/>
      <c r="B858" s="108" t="s">
        <v>39</v>
      </c>
      <c r="C858" s="57"/>
      <c r="D858" s="35" t="s">
        <v>40</v>
      </c>
      <c r="E858" s="67">
        <f>E859</f>
        <v>23000</v>
      </c>
      <c r="F858" s="67">
        <f>F859</f>
        <v>23175.25</v>
      </c>
      <c r="G858" s="73">
        <f t="shared" si="47"/>
        <v>100.76195652173914</v>
      </c>
      <c r="H858" s="67"/>
      <c r="I858" s="67"/>
      <c r="J858" s="73"/>
      <c r="K858" s="112"/>
    </row>
    <row r="859" spans="1:11" s="2" customFormat="1" ht="15">
      <c r="A859" s="59"/>
      <c r="B859" s="108"/>
      <c r="C859" s="57">
        <v>3</v>
      </c>
      <c r="D859" s="35" t="s">
        <v>373</v>
      </c>
      <c r="E859" s="67">
        <f>E861</f>
        <v>23000</v>
      </c>
      <c r="F859" s="67">
        <f>F861</f>
        <v>23175.25</v>
      </c>
      <c r="G859" s="73">
        <f t="shared" si="47"/>
        <v>100.76195652173914</v>
      </c>
      <c r="H859" s="67"/>
      <c r="I859" s="67"/>
      <c r="J859" s="73"/>
      <c r="K859" s="112"/>
    </row>
    <row r="860" spans="1:11" ht="14.25">
      <c r="A860" s="59"/>
      <c r="B860" s="108"/>
      <c r="C860" s="57">
        <v>37</v>
      </c>
      <c r="D860" s="35" t="s">
        <v>311</v>
      </c>
      <c r="E860" s="67"/>
      <c r="F860" s="67"/>
      <c r="G860" s="73"/>
      <c r="H860" s="67"/>
      <c r="I860" s="67"/>
      <c r="J860" s="73"/>
      <c r="K860" s="112"/>
    </row>
    <row r="861" spans="1:11" ht="14.25">
      <c r="A861" s="59"/>
      <c r="B861" s="108"/>
      <c r="C861" s="57"/>
      <c r="D861" s="35" t="s">
        <v>312</v>
      </c>
      <c r="E861" s="67">
        <f>E862</f>
        <v>23000</v>
      </c>
      <c r="F861" s="67">
        <f>F862</f>
        <v>23175.25</v>
      </c>
      <c r="G861" s="73">
        <f t="shared" si="47"/>
        <v>100.76195652173914</v>
      </c>
      <c r="H861" s="67"/>
      <c r="I861" s="67"/>
      <c r="J861" s="73"/>
      <c r="K861" s="112"/>
    </row>
    <row r="862" spans="1:11" ht="14.25">
      <c r="A862" s="59"/>
      <c r="B862" s="108"/>
      <c r="C862" s="57">
        <v>372</v>
      </c>
      <c r="D862" s="35" t="s">
        <v>313</v>
      </c>
      <c r="E862" s="67">
        <f>E863</f>
        <v>23000</v>
      </c>
      <c r="F862" s="67">
        <f>F863</f>
        <v>23175.25</v>
      </c>
      <c r="G862" s="73">
        <f t="shared" si="47"/>
        <v>100.76195652173914</v>
      </c>
      <c r="H862" s="67"/>
      <c r="I862" s="67"/>
      <c r="J862" s="73"/>
      <c r="K862" s="112"/>
    </row>
    <row r="863" spans="1:11" ht="14.25">
      <c r="A863" s="53" t="s">
        <v>589</v>
      </c>
      <c r="B863" s="108"/>
      <c r="C863" s="58">
        <v>3722</v>
      </c>
      <c r="D863" s="44" t="s">
        <v>315</v>
      </c>
      <c r="E863" s="68">
        <v>23000</v>
      </c>
      <c r="F863" s="68">
        <v>23175.25</v>
      </c>
      <c r="G863" s="73">
        <f t="shared" si="47"/>
        <v>100.76195652173914</v>
      </c>
      <c r="H863" s="68"/>
      <c r="I863" s="68"/>
      <c r="J863" s="73"/>
      <c r="K863" s="112"/>
    </row>
    <row r="864" spans="1:11" s="2" customFormat="1" ht="15">
      <c r="A864" s="59"/>
      <c r="B864" s="108" t="s">
        <v>41</v>
      </c>
      <c r="C864" s="57"/>
      <c r="D864" s="35" t="s">
        <v>42</v>
      </c>
      <c r="E864" s="67">
        <f>E865</f>
        <v>3310</v>
      </c>
      <c r="F864" s="67">
        <f>F865</f>
        <v>3310</v>
      </c>
      <c r="G864" s="73">
        <f t="shared" si="47"/>
        <v>100</v>
      </c>
      <c r="H864" s="67"/>
      <c r="I864" s="67"/>
      <c r="J864" s="73"/>
      <c r="K864" s="112"/>
    </row>
    <row r="865" spans="1:11" s="2" customFormat="1" ht="15">
      <c r="A865" s="59"/>
      <c r="B865" s="108"/>
      <c r="C865" s="57">
        <v>3</v>
      </c>
      <c r="D865" s="35" t="s">
        <v>373</v>
      </c>
      <c r="E865" s="67">
        <f>E867</f>
        <v>3310</v>
      </c>
      <c r="F865" s="67">
        <f>F867</f>
        <v>3310</v>
      </c>
      <c r="G865" s="73">
        <f t="shared" si="47"/>
        <v>100</v>
      </c>
      <c r="H865" s="67"/>
      <c r="I865" s="67"/>
      <c r="J865" s="73"/>
      <c r="K865" s="112"/>
    </row>
    <row r="866" spans="1:11" ht="14.25">
      <c r="A866" s="59"/>
      <c r="B866" s="108"/>
      <c r="C866" s="57">
        <v>37</v>
      </c>
      <c r="D866" s="35" t="s">
        <v>311</v>
      </c>
      <c r="E866" s="67"/>
      <c r="F866" s="67"/>
      <c r="G866" s="73"/>
      <c r="H866" s="67"/>
      <c r="I866" s="67"/>
      <c r="J866" s="73"/>
      <c r="K866" s="112"/>
    </row>
    <row r="867" spans="1:11" ht="14.25">
      <c r="A867" s="59"/>
      <c r="B867" s="108"/>
      <c r="C867" s="57"/>
      <c r="D867" s="35" t="s">
        <v>312</v>
      </c>
      <c r="E867" s="67">
        <f>E868</f>
        <v>3310</v>
      </c>
      <c r="F867" s="67">
        <f>F868</f>
        <v>3310</v>
      </c>
      <c r="G867" s="73">
        <f t="shared" si="47"/>
        <v>100</v>
      </c>
      <c r="H867" s="67"/>
      <c r="I867" s="67"/>
      <c r="J867" s="73"/>
      <c r="K867" s="112"/>
    </row>
    <row r="868" spans="1:11" ht="14.25">
      <c r="A868" s="59"/>
      <c r="B868" s="108"/>
      <c r="C868" s="57">
        <v>372</v>
      </c>
      <c r="D868" s="35" t="s">
        <v>313</v>
      </c>
      <c r="E868" s="67">
        <f>E869</f>
        <v>3310</v>
      </c>
      <c r="F868" s="67">
        <f>F869</f>
        <v>3310</v>
      </c>
      <c r="G868" s="73">
        <f t="shared" si="47"/>
        <v>100</v>
      </c>
      <c r="H868" s="67"/>
      <c r="I868" s="67"/>
      <c r="J868" s="73"/>
      <c r="K868" s="112"/>
    </row>
    <row r="869" spans="1:11" ht="14.25">
      <c r="A869" s="53" t="s">
        <v>590</v>
      </c>
      <c r="B869" s="108"/>
      <c r="C869" s="58">
        <v>3722</v>
      </c>
      <c r="D869" s="44" t="s">
        <v>315</v>
      </c>
      <c r="E869" s="68">
        <v>3310</v>
      </c>
      <c r="F869" s="68">
        <v>3310</v>
      </c>
      <c r="G869" s="73">
        <f t="shared" si="47"/>
        <v>100</v>
      </c>
      <c r="H869" s="68"/>
      <c r="I869" s="68"/>
      <c r="J869" s="73"/>
      <c r="K869" s="112"/>
    </row>
    <row r="870" spans="1:11" s="2" customFormat="1" ht="15">
      <c r="A870" s="59"/>
      <c r="B870" s="108" t="s">
        <v>43</v>
      </c>
      <c r="C870" s="57"/>
      <c r="D870" s="35" t="s">
        <v>45</v>
      </c>
      <c r="E870" s="67">
        <f>E873</f>
        <v>9000</v>
      </c>
      <c r="F870" s="67">
        <f>F873</f>
        <v>8999.69</v>
      </c>
      <c r="G870" s="73">
        <f t="shared" si="47"/>
        <v>99.99655555555556</v>
      </c>
      <c r="H870" s="67"/>
      <c r="I870" s="67"/>
      <c r="J870" s="73"/>
      <c r="K870" s="112"/>
    </row>
    <row r="871" spans="1:11" s="2" customFormat="1" ht="15">
      <c r="A871" s="59"/>
      <c r="B871" s="108"/>
      <c r="C871" s="57">
        <v>3</v>
      </c>
      <c r="D871" s="35" t="s">
        <v>373</v>
      </c>
      <c r="E871" s="67">
        <f>E873</f>
        <v>9000</v>
      </c>
      <c r="F871" s="67">
        <f>F873</f>
        <v>8999.69</v>
      </c>
      <c r="G871" s="73">
        <f t="shared" si="47"/>
        <v>99.99655555555556</v>
      </c>
      <c r="H871" s="67"/>
      <c r="I871" s="67"/>
      <c r="J871" s="73"/>
      <c r="K871" s="112"/>
    </row>
    <row r="872" spans="1:11" ht="14.25">
      <c r="A872" s="59"/>
      <c r="B872" s="108"/>
      <c r="C872" s="57">
        <v>37</v>
      </c>
      <c r="D872" s="35" t="s">
        <v>311</v>
      </c>
      <c r="E872" s="67"/>
      <c r="F872" s="67"/>
      <c r="G872" s="73"/>
      <c r="H872" s="67"/>
      <c r="I872" s="67"/>
      <c r="J872" s="73"/>
      <c r="K872" s="112"/>
    </row>
    <row r="873" spans="1:11" ht="14.25">
      <c r="A873" s="59"/>
      <c r="B873" s="108"/>
      <c r="C873" s="57"/>
      <c r="D873" s="35" t="s">
        <v>312</v>
      </c>
      <c r="E873" s="67">
        <f>E874</f>
        <v>9000</v>
      </c>
      <c r="F873" s="67">
        <f>F874</f>
        <v>8999.69</v>
      </c>
      <c r="G873" s="73">
        <f t="shared" si="47"/>
        <v>99.99655555555556</v>
      </c>
      <c r="H873" s="67"/>
      <c r="I873" s="67"/>
      <c r="J873" s="73"/>
      <c r="K873" s="112"/>
    </row>
    <row r="874" spans="1:11" ht="14.25">
      <c r="A874" s="59"/>
      <c r="B874" s="108"/>
      <c r="C874" s="57">
        <v>372</v>
      </c>
      <c r="D874" s="35" t="s">
        <v>313</v>
      </c>
      <c r="E874" s="67">
        <f>E875</f>
        <v>9000</v>
      </c>
      <c r="F874" s="67">
        <f>F875</f>
        <v>8999.69</v>
      </c>
      <c r="G874" s="73">
        <f t="shared" si="47"/>
        <v>99.99655555555556</v>
      </c>
      <c r="H874" s="67"/>
      <c r="I874" s="67"/>
      <c r="J874" s="73"/>
      <c r="K874" s="112"/>
    </row>
    <row r="875" spans="1:11" ht="14.25">
      <c r="A875" s="53" t="s">
        <v>591</v>
      </c>
      <c r="B875" s="108"/>
      <c r="C875" s="58">
        <v>3722</v>
      </c>
      <c r="D875" s="44" t="s">
        <v>315</v>
      </c>
      <c r="E875" s="68">
        <v>9000</v>
      </c>
      <c r="F875" s="68">
        <v>8999.69</v>
      </c>
      <c r="G875" s="73">
        <f t="shared" si="47"/>
        <v>99.99655555555556</v>
      </c>
      <c r="H875" s="68"/>
      <c r="I875" s="68"/>
      <c r="J875" s="73"/>
      <c r="K875" s="112"/>
    </row>
    <row r="876" spans="1:11" s="2" customFormat="1" ht="15">
      <c r="A876" s="59"/>
      <c r="B876" s="108" t="s">
        <v>46</v>
      </c>
      <c r="C876" s="57"/>
      <c r="D876" s="35" t="s">
        <v>47</v>
      </c>
      <c r="E876" s="67">
        <f>E877</f>
        <v>11810</v>
      </c>
      <c r="F876" s="67">
        <f>F877</f>
        <v>11810</v>
      </c>
      <c r="G876" s="73">
        <f t="shared" si="47"/>
        <v>100</v>
      </c>
      <c r="H876" s="67"/>
      <c r="I876" s="67"/>
      <c r="J876" s="73"/>
      <c r="K876" s="112"/>
    </row>
    <row r="877" spans="1:11" s="2" customFormat="1" ht="15">
      <c r="A877" s="59"/>
      <c r="B877" s="108"/>
      <c r="C877" s="57">
        <v>3</v>
      </c>
      <c r="D877" s="35" t="s">
        <v>373</v>
      </c>
      <c r="E877" s="67">
        <f>E879</f>
        <v>11810</v>
      </c>
      <c r="F877" s="67">
        <f>F879</f>
        <v>11810</v>
      </c>
      <c r="G877" s="73">
        <f t="shared" si="47"/>
        <v>100</v>
      </c>
      <c r="H877" s="67"/>
      <c r="I877" s="67"/>
      <c r="J877" s="73"/>
      <c r="K877" s="112"/>
    </row>
    <row r="878" spans="1:11" ht="14.25">
      <c r="A878" s="59"/>
      <c r="B878" s="108"/>
      <c r="C878" s="57">
        <v>37</v>
      </c>
      <c r="D878" s="35" t="s">
        <v>311</v>
      </c>
      <c r="E878" s="67"/>
      <c r="F878" s="67"/>
      <c r="G878" s="73"/>
      <c r="H878" s="67"/>
      <c r="I878" s="67"/>
      <c r="J878" s="73"/>
      <c r="K878" s="112"/>
    </row>
    <row r="879" spans="1:11" ht="14.25">
      <c r="A879" s="59"/>
      <c r="B879" s="108"/>
      <c r="C879" s="57"/>
      <c r="D879" s="35" t="s">
        <v>312</v>
      </c>
      <c r="E879" s="67">
        <f>E880</f>
        <v>11810</v>
      </c>
      <c r="F879" s="67">
        <f>F880</f>
        <v>11810</v>
      </c>
      <c r="G879" s="73">
        <f t="shared" si="47"/>
        <v>100</v>
      </c>
      <c r="H879" s="67"/>
      <c r="I879" s="67"/>
      <c r="J879" s="73"/>
      <c r="K879" s="112"/>
    </row>
    <row r="880" spans="1:11" ht="14.25">
      <c r="A880" s="59"/>
      <c r="B880" s="108"/>
      <c r="C880" s="57">
        <v>372</v>
      </c>
      <c r="D880" s="35" t="s">
        <v>313</v>
      </c>
      <c r="E880" s="67">
        <f>E881</f>
        <v>11810</v>
      </c>
      <c r="F880" s="67">
        <f>F881</f>
        <v>11810</v>
      </c>
      <c r="G880" s="73">
        <f t="shared" si="47"/>
        <v>100</v>
      </c>
      <c r="H880" s="67"/>
      <c r="I880" s="67"/>
      <c r="J880" s="73"/>
      <c r="K880" s="112"/>
    </row>
    <row r="881" spans="1:11" ht="14.25">
      <c r="A881" s="53" t="s">
        <v>592</v>
      </c>
      <c r="B881" s="108"/>
      <c r="C881" s="58">
        <v>3722</v>
      </c>
      <c r="D881" s="44" t="s">
        <v>315</v>
      </c>
      <c r="E881" s="68">
        <v>11810</v>
      </c>
      <c r="F881" s="68">
        <v>11810</v>
      </c>
      <c r="G881" s="73">
        <f t="shared" si="47"/>
        <v>100</v>
      </c>
      <c r="H881" s="68"/>
      <c r="I881" s="68"/>
      <c r="J881" s="73"/>
      <c r="K881" s="112"/>
    </row>
    <row r="882" spans="1:11" s="2" customFormat="1" ht="15">
      <c r="A882" s="59"/>
      <c r="B882" s="108" t="s">
        <v>48</v>
      </c>
      <c r="C882" s="57"/>
      <c r="D882" s="35" t="s">
        <v>49</v>
      </c>
      <c r="E882" s="67">
        <f>E886</f>
        <v>30000</v>
      </c>
      <c r="F882" s="67">
        <f>F886</f>
        <v>27000</v>
      </c>
      <c r="G882" s="73">
        <f t="shared" si="47"/>
        <v>90</v>
      </c>
      <c r="H882" s="67"/>
      <c r="I882" s="67"/>
      <c r="J882" s="73"/>
      <c r="K882" s="112"/>
    </row>
    <row r="883" spans="1:11" s="2" customFormat="1" ht="15">
      <c r="A883" s="59"/>
      <c r="B883" s="108"/>
      <c r="C883" s="57"/>
      <c r="D883" s="35" t="s">
        <v>460</v>
      </c>
      <c r="E883" s="67"/>
      <c r="F883" s="67"/>
      <c r="G883" s="73"/>
      <c r="H883" s="67"/>
      <c r="I883" s="67"/>
      <c r="J883" s="73"/>
      <c r="K883" s="112"/>
    </row>
    <row r="884" spans="1:11" s="2" customFormat="1" ht="15">
      <c r="A884" s="59"/>
      <c r="B884" s="108"/>
      <c r="C884" s="57">
        <v>3</v>
      </c>
      <c r="D884" s="35" t="s">
        <v>373</v>
      </c>
      <c r="E884" s="67">
        <f>E886</f>
        <v>30000</v>
      </c>
      <c r="F884" s="67">
        <f>F886</f>
        <v>27000</v>
      </c>
      <c r="G884" s="73">
        <f t="shared" si="47"/>
        <v>90</v>
      </c>
      <c r="H884" s="67"/>
      <c r="I884" s="67"/>
      <c r="J884" s="73"/>
      <c r="K884" s="112"/>
    </row>
    <row r="885" spans="1:11" ht="14.25">
      <c r="A885" s="59"/>
      <c r="B885" s="108"/>
      <c r="C885" s="57">
        <v>37</v>
      </c>
      <c r="D885" s="35" t="s">
        <v>311</v>
      </c>
      <c r="E885" s="67"/>
      <c r="F885" s="67"/>
      <c r="G885" s="73"/>
      <c r="H885" s="67"/>
      <c r="I885" s="67"/>
      <c r="J885" s="73"/>
      <c r="K885" s="112"/>
    </row>
    <row r="886" spans="1:11" ht="14.25">
      <c r="A886" s="59"/>
      <c r="B886" s="108"/>
      <c r="C886" s="57"/>
      <c r="D886" s="35" t="s">
        <v>312</v>
      </c>
      <c r="E886" s="67">
        <f>E887</f>
        <v>30000</v>
      </c>
      <c r="F886" s="67">
        <f>F887</f>
        <v>27000</v>
      </c>
      <c r="G886" s="73">
        <f t="shared" si="47"/>
        <v>90</v>
      </c>
      <c r="H886" s="67"/>
      <c r="I886" s="67"/>
      <c r="J886" s="73"/>
      <c r="K886" s="112"/>
    </row>
    <row r="887" spans="1:11" ht="14.25">
      <c r="A887" s="59"/>
      <c r="B887" s="108"/>
      <c r="C887" s="57">
        <v>372</v>
      </c>
      <c r="D887" s="35" t="s">
        <v>313</v>
      </c>
      <c r="E887" s="67">
        <f>+E888</f>
        <v>30000</v>
      </c>
      <c r="F887" s="67">
        <f>+F888</f>
        <v>27000</v>
      </c>
      <c r="G887" s="73">
        <f t="shared" si="47"/>
        <v>90</v>
      </c>
      <c r="H887" s="67"/>
      <c r="I887" s="67"/>
      <c r="J887" s="73"/>
      <c r="K887" s="112"/>
    </row>
    <row r="888" spans="1:11" ht="14.25">
      <c r="A888" s="53" t="s">
        <v>593</v>
      </c>
      <c r="B888" s="108"/>
      <c r="C888" s="58">
        <v>3721</v>
      </c>
      <c r="D888" s="44" t="s">
        <v>314</v>
      </c>
      <c r="E888" s="68">
        <v>30000</v>
      </c>
      <c r="F888" s="68">
        <v>27000</v>
      </c>
      <c r="G888" s="73">
        <f t="shared" si="47"/>
        <v>90</v>
      </c>
      <c r="H888" s="68"/>
      <c r="I888" s="68"/>
      <c r="J888" s="73"/>
      <c r="K888" s="112"/>
    </row>
    <row r="889" spans="1:11" s="2" customFormat="1" ht="15">
      <c r="A889" s="59"/>
      <c r="B889" s="108" t="s">
        <v>50</v>
      </c>
      <c r="C889" s="57"/>
      <c r="D889" s="35" t="s">
        <v>51</v>
      </c>
      <c r="E889" s="67">
        <f>E890</f>
        <v>285000</v>
      </c>
      <c r="F889" s="67">
        <f>F890</f>
        <v>288923.66</v>
      </c>
      <c r="G889" s="73">
        <f t="shared" si="47"/>
        <v>101.37672280701753</v>
      </c>
      <c r="H889" s="67"/>
      <c r="I889" s="67"/>
      <c r="J889" s="73"/>
      <c r="K889" s="112"/>
    </row>
    <row r="890" spans="1:11" s="2" customFormat="1" ht="15">
      <c r="A890" s="59"/>
      <c r="B890" s="108"/>
      <c r="C890" s="57">
        <v>3</v>
      </c>
      <c r="D890" s="35" t="s">
        <v>373</v>
      </c>
      <c r="E890" s="67">
        <f>E892</f>
        <v>285000</v>
      </c>
      <c r="F890" s="67">
        <f>F892</f>
        <v>288923.66</v>
      </c>
      <c r="G890" s="73">
        <f t="shared" si="47"/>
        <v>101.37672280701753</v>
      </c>
      <c r="H890" s="67"/>
      <c r="I890" s="67"/>
      <c r="J890" s="73"/>
      <c r="K890" s="112"/>
    </row>
    <row r="891" spans="1:11" ht="14.25">
      <c r="A891" s="59"/>
      <c r="B891" s="108"/>
      <c r="C891" s="57">
        <v>37</v>
      </c>
      <c r="D891" s="35" t="s">
        <v>311</v>
      </c>
      <c r="E891" s="67"/>
      <c r="F891" s="67"/>
      <c r="G891" s="73"/>
      <c r="H891" s="67"/>
      <c r="I891" s="67"/>
      <c r="J891" s="73"/>
      <c r="K891" s="112"/>
    </row>
    <row r="892" spans="1:11" ht="14.25">
      <c r="A892" s="59"/>
      <c r="B892" s="108"/>
      <c r="C892" s="57"/>
      <c r="D892" s="35" t="s">
        <v>312</v>
      </c>
      <c r="E892" s="67">
        <f>E893</f>
        <v>285000</v>
      </c>
      <c r="F892" s="67">
        <f>F893</f>
        <v>288923.66</v>
      </c>
      <c r="G892" s="73">
        <f t="shared" si="47"/>
        <v>101.37672280701753</v>
      </c>
      <c r="H892" s="67"/>
      <c r="I892" s="67"/>
      <c r="J892" s="73"/>
      <c r="K892" s="112"/>
    </row>
    <row r="893" spans="1:11" ht="14.25">
      <c r="A893" s="59"/>
      <c r="B893" s="108"/>
      <c r="C893" s="57">
        <v>372</v>
      </c>
      <c r="D893" s="35" t="s">
        <v>313</v>
      </c>
      <c r="E893" s="67">
        <f>E894</f>
        <v>285000</v>
      </c>
      <c r="F893" s="67">
        <f>F894</f>
        <v>288923.66</v>
      </c>
      <c r="G893" s="73">
        <f t="shared" si="47"/>
        <v>101.37672280701753</v>
      </c>
      <c r="H893" s="67"/>
      <c r="I893" s="67"/>
      <c r="J893" s="73"/>
      <c r="K893" s="112"/>
    </row>
    <row r="894" spans="1:11" ht="14.25">
      <c r="A894" s="53" t="s">
        <v>595</v>
      </c>
      <c r="B894" s="108"/>
      <c r="C894" s="58">
        <v>3722</v>
      </c>
      <c r="D894" s="44" t="s">
        <v>315</v>
      </c>
      <c r="E894" s="68">
        <v>285000</v>
      </c>
      <c r="F894" s="68">
        <v>288923.66</v>
      </c>
      <c r="G894" s="73">
        <f t="shared" si="47"/>
        <v>101.37672280701753</v>
      </c>
      <c r="H894" s="68"/>
      <c r="I894" s="68"/>
      <c r="J894" s="73"/>
      <c r="K894" s="112"/>
    </row>
    <row r="895" spans="2:11" ht="14.25">
      <c r="B895" s="108" t="s">
        <v>159</v>
      </c>
      <c r="C895" s="57"/>
      <c r="D895" s="35" t="s">
        <v>158</v>
      </c>
      <c r="E895" s="67">
        <f>E896</f>
        <v>2000</v>
      </c>
      <c r="F895" s="67">
        <f>F896</f>
        <v>1576</v>
      </c>
      <c r="G895" s="73">
        <f t="shared" si="47"/>
        <v>78.8</v>
      </c>
      <c r="H895" s="67"/>
      <c r="I895" s="67"/>
      <c r="J895" s="73"/>
      <c r="K895" s="112"/>
    </row>
    <row r="896" spans="2:11" ht="14.25">
      <c r="B896" s="108"/>
      <c r="C896" s="57">
        <v>3</v>
      </c>
      <c r="D896" s="35" t="s">
        <v>373</v>
      </c>
      <c r="E896" s="67">
        <f>E898</f>
        <v>2000</v>
      </c>
      <c r="F896" s="67">
        <f>F898</f>
        <v>1576</v>
      </c>
      <c r="G896" s="73">
        <f t="shared" si="47"/>
        <v>78.8</v>
      </c>
      <c r="H896" s="67"/>
      <c r="I896" s="67"/>
      <c r="J896" s="73"/>
      <c r="K896" s="112"/>
    </row>
    <row r="897" spans="2:11" ht="14.25">
      <c r="B897" s="108"/>
      <c r="C897" s="57">
        <v>37</v>
      </c>
      <c r="D897" s="35" t="s">
        <v>311</v>
      </c>
      <c r="E897" s="67"/>
      <c r="F897" s="67"/>
      <c r="G897" s="73"/>
      <c r="H897" s="67"/>
      <c r="I897" s="67"/>
      <c r="J897" s="73"/>
      <c r="K897" s="112"/>
    </row>
    <row r="898" spans="2:11" ht="14.25">
      <c r="B898" s="108"/>
      <c r="C898" s="57"/>
      <c r="D898" s="35" t="s">
        <v>312</v>
      </c>
      <c r="E898" s="67">
        <f>E899</f>
        <v>2000</v>
      </c>
      <c r="F898" s="67">
        <f>F899</f>
        <v>1576</v>
      </c>
      <c r="G898" s="73">
        <f t="shared" si="47"/>
        <v>78.8</v>
      </c>
      <c r="H898" s="67"/>
      <c r="I898" s="67"/>
      <c r="J898" s="73"/>
      <c r="K898" s="112"/>
    </row>
    <row r="899" spans="2:11" ht="14.25">
      <c r="B899" s="108"/>
      <c r="C899" s="57">
        <v>372</v>
      </c>
      <c r="D899" s="35" t="s">
        <v>313</v>
      </c>
      <c r="E899" s="67">
        <f>E900</f>
        <v>2000</v>
      </c>
      <c r="F899" s="67">
        <f>F900</f>
        <v>1576</v>
      </c>
      <c r="G899" s="73">
        <f t="shared" si="47"/>
        <v>78.8</v>
      </c>
      <c r="H899" s="67"/>
      <c r="I899" s="67"/>
      <c r="J899" s="73"/>
      <c r="K899" s="112"/>
    </row>
    <row r="900" spans="1:11" ht="14.25">
      <c r="A900" s="53" t="s">
        <v>160</v>
      </c>
      <c r="B900" s="108"/>
      <c r="C900" s="58">
        <v>3722</v>
      </c>
      <c r="D900" s="44" t="s">
        <v>315</v>
      </c>
      <c r="E900" s="68">
        <v>2000</v>
      </c>
      <c r="F900" s="68">
        <v>1576</v>
      </c>
      <c r="G900" s="73">
        <f t="shared" si="47"/>
        <v>78.8</v>
      </c>
      <c r="H900" s="68"/>
      <c r="I900" s="68"/>
      <c r="J900" s="73"/>
      <c r="K900" s="112"/>
    </row>
    <row r="901" spans="1:11" s="2" customFormat="1" ht="15">
      <c r="A901" s="59"/>
      <c r="B901" s="108" t="s">
        <v>52</v>
      </c>
      <c r="C901" s="57"/>
      <c r="D901" s="35" t="s">
        <v>53</v>
      </c>
      <c r="E901" s="67">
        <f aca="true" t="shared" si="48" ref="E901:F905">E902</f>
        <v>20000</v>
      </c>
      <c r="F901" s="67">
        <f t="shared" si="48"/>
        <v>20000</v>
      </c>
      <c r="G901" s="73">
        <f t="shared" si="47"/>
        <v>100</v>
      </c>
      <c r="H901" s="67"/>
      <c r="I901" s="67"/>
      <c r="J901" s="73"/>
      <c r="K901" s="112"/>
    </row>
    <row r="902" spans="1:11" s="2" customFormat="1" ht="15">
      <c r="A902" s="59"/>
      <c r="B902" s="108" t="s">
        <v>54</v>
      </c>
      <c r="C902" s="57"/>
      <c r="D902" s="35" t="s">
        <v>55</v>
      </c>
      <c r="E902" s="67">
        <f t="shared" si="48"/>
        <v>20000</v>
      </c>
      <c r="F902" s="67">
        <f t="shared" si="48"/>
        <v>20000</v>
      </c>
      <c r="G902" s="73">
        <f t="shared" si="47"/>
        <v>100</v>
      </c>
      <c r="H902" s="67"/>
      <c r="I902" s="67"/>
      <c r="J902" s="73"/>
      <c r="K902" s="112"/>
    </row>
    <row r="903" spans="1:11" s="2" customFormat="1" ht="15">
      <c r="A903" s="59"/>
      <c r="B903" s="108"/>
      <c r="C903" s="57">
        <v>3</v>
      </c>
      <c r="D903" s="35" t="s">
        <v>373</v>
      </c>
      <c r="E903" s="67">
        <f t="shared" si="48"/>
        <v>20000</v>
      </c>
      <c r="F903" s="67">
        <f t="shared" si="48"/>
        <v>20000</v>
      </c>
      <c r="G903" s="73">
        <f t="shared" si="47"/>
        <v>100</v>
      </c>
      <c r="H903" s="67"/>
      <c r="I903" s="67"/>
      <c r="J903" s="73"/>
      <c r="K903" s="112"/>
    </row>
    <row r="904" spans="1:11" ht="14.25">
      <c r="A904" s="54"/>
      <c r="B904" s="108"/>
      <c r="C904" s="65">
        <v>38</v>
      </c>
      <c r="D904" s="74" t="s">
        <v>396</v>
      </c>
      <c r="E904" s="70">
        <f t="shared" si="48"/>
        <v>20000</v>
      </c>
      <c r="F904" s="70">
        <f t="shared" si="48"/>
        <v>20000</v>
      </c>
      <c r="G904" s="73">
        <f t="shared" si="47"/>
        <v>100</v>
      </c>
      <c r="H904" s="70"/>
      <c r="I904" s="70"/>
      <c r="J904" s="73"/>
      <c r="K904" s="112"/>
    </row>
    <row r="905" spans="1:11" ht="14.25">
      <c r="A905" s="54"/>
      <c r="B905" s="108"/>
      <c r="C905" s="65">
        <v>381</v>
      </c>
      <c r="D905" s="74" t="s">
        <v>273</v>
      </c>
      <c r="E905" s="70">
        <f t="shared" si="48"/>
        <v>20000</v>
      </c>
      <c r="F905" s="70">
        <f t="shared" si="48"/>
        <v>20000</v>
      </c>
      <c r="G905" s="73">
        <f aca="true" t="shared" si="49" ref="G905:G930">F905/E905*100</f>
        <v>100</v>
      </c>
      <c r="H905" s="70"/>
      <c r="I905" s="70"/>
      <c r="J905" s="73"/>
      <c r="K905" s="112"/>
    </row>
    <row r="906" spans="1:11" ht="14.25">
      <c r="A906" s="53" t="s">
        <v>596</v>
      </c>
      <c r="B906" s="108"/>
      <c r="C906" s="58">
        <v>3811</v>
      </c>
      <c r="D906" s="44" t="s">
        <v>172</v>
      </c>
      <c r="E906" s="68">
        <v>20000</v>
      </c>
      <c r="F906" s="68">
        <v>20000</v>
      </c>
      <c r="G906" s="73">
        <f t="shared" si="49"/>
        <v>100</v>
      </c>
      <c r="H906" s="68"/>
      <c r="I906" s="68"/>
      <c r="J906" s="73"/>
      <c r="K906" s="112"/>
    </row>
    <row r="907" spans="2:11" ht="14.25">
      <c r="B907" s="108"/>
      <c r="D907" s="44"/>
      <c r="E907" s="68"/>
      <c r="F907" s="68"/>
      <c r="G907" s="73"/>
      <c r="H907" s="68"/>
      <c r="I907" s="68"/>
      <c r="J907" s="73"/>
      <c r="K907" s="68"/>
    </row>
    <row r="908" spans="2:11" ht="14.25">
      <c r="B908" s="108"/>
      <c r="D908" s="44"/>
      <c r="E908" s="68"/>
      <c r="F908" s="68"/>
      <c r="G908" s="73"/>
      <c r="H908" s="68"/>
      <c r="I908" s="68"/>
      <c r="J908" s="73"/>
      <c r="K908" s="68"/>
    </row>
    <row r="909" spans="1:11" ht="14.25">
      <c r="A909" s="80"/>
      <c r="B909" s="108" t="s">
        <v>162</v>
      </c>
      <c r="C909" s="81"/>
      <c r="D909" s="80" t="s">
        <v>845</v>
      </c>
      <c r="E909" s="127">
        <f>E912+E924</f>
        <v>54900</v>
      </c>
      <c r="F909" s="127">
        <f>F912+F924</f>
        <v>54861.1</v>
      </c>
      <c r="G909" s="73">
        <f t="shared" si="49"/>
        <v>99.92914389799635</v>
      </c>
      <c r="H909" s="127"/>
      <c r="I909" s="127"/>
      <c r="J909" s="73"/>
      <c r="K909" s="112"/>
    </row>
    <row r="910" spans="1:11" ht="14.25">
      <c r="A910" s="80"/>
      <c r="B910" s="108"/>
      <c r="C910" s="81"/>
      <c r="D910" s="80" t="s">
        <v>163</v>
      </c>
      <c r="E910" s="70"/>
      <c r="F910" s="70"/>
      <c r="G910" s="73"/>
      <c r="H910" s="70"/>
      <c r="I910" s="70"/>
      <c r="J910" s="73"/>
      <c r="K910" s="112"/>
    </row>
    <row r="911" spans="1:11" ht="14.25">
      <c r="A911" s="80"/>
      <c r="B911" s="108"/>
      <c r="C911" s="81"/>
      <c r="D911" s="12" t="s">
        <v>125</v>
      </c>
      <c r="E911" s="70"/>
      <c r="F911" s="70"/>
      <c r="G911" s="73"/>
      <c r="H911" s="70"/>
      <c r="I911" s="70"/>
      <c r="J911" s="73"/>
      <c r="K911" s="112"/>
    </row>
    <row r="912" spans="1:11" ht="14.25">
      <c r="A912" s="82"/>
      <c r="B912" s="108" t="s">
        <v>164</v>
      </c>
      <c r="C912" s="83"/>
      <c r="D912" s="82" t="s">
        <v>165</v>
      </c>
      <c r="E912" s="70">
        <f>E913+E919</f>
        <v>53900</v>
      </c>
      <c r="F912" s="70">
        <f>F913+F919</f>
        <v>53861.1</v>
      </c>
      <c r="G912" s="73">
        <f t="shared" si="49"/>
        <v>99.9278293135436</v>
      </c>
      <c r="H912" s="70"/>
      <c r="I912" s="70"/>
      <c r="J912" s="73"/>
      <c r="K912" s="112"/>
    </row>
    <row r="913" spans="1:11" ht="14.25">
      <c r="A913" s="82"/>
      <c r="B913" s="108" t="s">
        <v>166</v>
      </c>
      <c r="C913" s="83"/>
      <c r="D913" s="82" t="s">
        <v>167</v>
      </c>
      <c r="E913" s="70">
        <f>E915</f>
        <v>33900</v>
      </c>
      <c r="F913" s="70">
        <f>F915</f>
        <v>33861.1</v>
      </c>
      <c r="G913" s="73">
        <f t="shared" si="49"/>
        <v>99.88525073746312</v>
      </c>
      <c r="H913" s="70"/>
      <c r="I913" s="70"/>
      <c r="J913" s="73"/>
      <c r="K913" s="112"/>
    </row>
    <row r="914" spans="1:11" ht="14.25">
      <c r="A914" s="82"/>
      <c r="B914" s="108"/>
      <c r="C914" s="83">
        <v>3</v>
      </c>
      <c r="D914" s="82" t="s">
        <v>373</v>
      </c>
      <c r="E914" s="70">
        <f aca="true" t="shared" si="50" ref="E914:F916">E915</f>
        <v>33900</v>
      </c>
      <c r="F914" s="70">
        <f t="shared" si="50"/>
        <v>33861.1</v>
      </c>
      <c r="G914" s="73">
        <f t="shared" si="49"/>
        <v>99.88525073746312</v>
      </c>
      <c r="H914" s="70"/>
      <c r="I914" s="70"/>
      <c r="J914" s="73"/>
      <c r="K914" s="112"/>
    </row>
    <row r="915" spans="1:11" ht="14.25">
      <c r="A915" s="82"/>
      <c r="B915" s="108"/>
      <c r="C915" s="83">
        <v>32</v>
      </c>
      <c r="D915" s="82" t="s">
        <v>415</v>
      </c>
      <c r="E915" s="70">
        <f t="shared" si="50"/>
        <v>33900</v>
      </c>
      <c r="F915" s="70">
        <f t="shared" si="50"/>
        <v>33861.1</v>
      </c>
      <c r="G915" s="73">
        <f t="shared" si="49"/>
        <v>99.88525073746312</v>
      </c>
      <c r="H915" s="70"/>
      <c r="I915" s="70"/>
      <c r="J915" s="73"/>
      <c r="K915" s="112"/>
    </row>
    <row r="916" spans="1:11" ht="14.25">
      <c r="A916" s="82"/>
      <c r="B916" s="108"/>
      <c r="C916" s="83">
        <v>323</v>
      </c>
      <c r="D916" s="82" t="s">
        <v>222</v>
      </c>
      <c r="E916" s="70">
        <f t="shared" si="50"/>
        <v>33900</v>
      </c>
      <c r="F916" s="70">
        <f t="shared" si="50"/>
        <v>33861.1</v>
      </c>
      <c r="G916" s="73">
        <f t="shared" si="49"/>
        <v>99.88525073746312</v>
      </c>
      <c r="H916" s="70"/>
      <c r="I916" s="70"/>
      <c r="J916" s="73"/>
      <c r="K916" s="112"/>
    </row>
    <row r="917" spans="1:11" ht="14.25">
      <c r="A917" s="75" t="s">
        <v>756</v>
      </c>
      <c r="B917" s="108"/>
      <c r="C917" s="84">
        <v>3234</v>
      </c>
      <c r="D917" s="75" t="s">
        <v>743</v>
      </c>
      <c r="E917" s="69">
        <v>33900</v>
      </c>
      <c r="F917" s="69">
        <v>33861.1</v>
      </c>
      <c r="G917" s="73">
        <f t="shared" si="49"/>
        <v>99.88525073746312</v>
      </c>
      <c r="H917" s="69"/>
      <c r="I917" s="69"/>
      <c r="J917" s="73"/>
      <c r="K917" s="112"/>
    </row>
    <row r="918" spans="1:11" ht="14.25">
      <c r="A918" s="75"/>
      <c r="B918" s="108"/>
      <c r="C918" s="84"/>
      <c r="D918" s="75" t="s">
        <v>142</v>
      </c>
      <c r="E918" s="69"/>
      <c r="F918" s="69"/>
      <c r="G918" s="73"/>
      <c r="H918" s="69"/>
      <c r="I918" s="69"/>
      <c r="J918" s="73"/>
      <c r="K918" s="112"/>
    </row>
    <row r="919" spans="1:11" ht="14.25">
      <c r="A919" s="74"/>
      <c r="B919" s="108" t="s">
        <v>168</v>
      </c>
      <c r="C919" s="85"/>
      <c r="D919" s="74" t="s">
        <v>169</v>
      </c>
      <c r="E919" s="70">
        <f aca="true" t="shared" si="51" ref="E919:F922">E920</f>
        <v>20000</v>
      </c>
      <c r="F919" s="70">
        <f t="shared" si="51"/>
        <v>20000</v>
      </c>
      <c r="G919" s="73">
        <f t="shared" si="49"/>
        <v>100</v>
      </c>
      <c r="H919" s="70"/>
      <c r="I919" s="70"/>
      <c r="J919" s="73"/>
      <c r="K919" s="112"/>
    </row>
    <row r="920" spans="1:11" ht="14.25">
      <c r="A920" s="74"/>
      <c r="B920" s="108"/>
      <c r="C920" s="85">
        <v>3</v>
      </c>
      <c r="D920" s="74" t="s">
        <v>373</v>
      </c>
      <c r="E920" s="70">
        <f t="shared" si="51"/>
        <v>20000</v>
      </c>
      <c r="F920" s="70">
        <f t="shared" si="51"/>
        <v>20000</v>
      </c>
      <c r="G920" s="73">
        <f t="shared" si="49"/>
        <v>100</v>
      </c>
      <c r="H920" s="70"/>
      <c r="I920" s="70"/>
      <c r="J920" s="73"/>
      <c r="K920" s="112"/>
    </row>
    <row r="921" spans="1:11" ht="14.25">
      <c r="A921" s="74"/>
      <c r="B921" s="108"/>
      <c r="C921" s="85">
        <v>36</v>
      </c>
      <c r="D921" s="74" t="s">
        <v>779</v>
      </c>
      <c r="E921" s="70">
        <f t="shared" si="51"/>
        <v>20000</v>
      </c>
      <c r="F921" s="70">
        <f t="shared" si="51"/>
        <v>20000</v>
      </c>
      <c r="G921" s="73">
        <f t="shared" si="49"/>
        <v>100</v>
      </c>
      <c r="H921" s="70"/>
      <c r="I921" s="70"/>
      <c r="J921" s="73"/>
      <c r="K921" s="112"/>
    </row>
    <row r="922" spans="1:11" ht="14.25">
      <c r="A922" s="74"/>
      <c r="B922" s="108"/>
      <c r="C922" s="85">
        <v>363</v>
      </c>
      <c r="D922" s="74" t="s">
        <v>773</v>
      </c>
      <c r="E922" s="70">
        <f t="shared" si="51"/>
        <v>20000</v>
      </c>
      <c r="F922" s="70">
        <f t="shared" si="51"/>
        <v>20000</v>
      </c>
      <c r="G922" s="73">
        <f t="shared" si="49"/>
        <v>100</v>
      </c>
      <c r="H922" s="70"/>
      <c r="I922" s="70"/>
      <c r="J922" s="73"/>
      <c r="K922" s="112"/>
    </row>
    <row r="923" spans="1:11" ht="14.25">
      <c r="A923" s="75" t="s">
        <v>780</v>
      </c>
      <c r="B923" s="108"/>
      <c r="C923" s="84">
        <v>3631</v>
      </c>
      <c r="D923" s="75" t="s">
        <v>781</v>
      </c>
      <c r="E923" s="69">
        <v>20000</v>
      </c>
      <c r="F923" s="69">
        <v>20000</v>
      </c>
      <c r="G923" s="73">
        <f t="shared" si="49"/>
        <v>100</v>
      </c>
      <c r="H923" s="69"/>
      <c r="I923" s="69"/>
      <c r="J923" s="73"/>
      <c r="K923" s="112"/>
    </row>
    <row r="924" spans="1:11" ht="14.25">
      <c r="A924" s="59"/>
      <c r="B924" s="108" t="s">
        <v>108</v>
      </c>
      <c r="C924" s="57"/>
      <c r="D924" s="35" t="s">
        <v>114</v>
      </c>
      <c r="E924" s="70">
        <f>E926</f>
        <v>1000</v>
      </c>
      <c r="F924" s="70">
        <f>F926</f>
        <v>1000</v>
      </c>
      <c r="G924" s="73">
        <f t="shared" si="49"/>
        <v>100</v>
      </c>
      <c r="H924" s="70"/>
      <c r="I924" s="70"/>
      <c r="J924" s="73"/>
      <c r="K924" s="112"/>
    </row>
    <row r="925" spans="1:11" ht="14.25">
      <c r="A925" s="59"/>
      <c r="B925" s="108"/>
      <c r="C925" s="57"/>
      <c r="D925" s="35" t="s">
        <v>111</v>
      </c>
      <c r="E925" s="70"/>
      <c r="F925" s="70"/>
      <c r="G925" s="73"/>
      <c r="H925" s="70"/>
      <c r="I925" s="70"/>
      <c r="J925" s="73"/>
      <c r="K925" s="112"/>
    </row>
    <row r="926" spans="1:11" ht="14.25">
      <c r="A926" s="59"/>
      <c r="B926" s="108" t="s">
        <v>150</v>
      </c>
      <c r="C926" s="57"/>
      <c r="D926" s="35" t="s">
        <v>109</v>
      </c>
      <c r="E926" s="70">
        <f aca="true" t="shared" si="52" ref="E926:F929">E927</f>
        <v>1000</v>
      </c>
      <c r="F926" s="70">
        <f t="shared" si="52"/>
        <v>1000</v>
      </c>
      <c r="G926" s="73">
        <f t="shared" si="49"/>
        <v>100</v>
      </c>
      <c r="H926" s="70"/>
      <c r="I926" s="70"/>
      <c r="J926" s="73"/>
      <c r="K926" s="112"/>
    </row>
    <row r="927" spans="1:11" ht="14.25">
      <c r="A927" s="59"/>
      <c r="B927" s="108"/>
      <c r="C927" s="57">
        <v>3</v>
      </c>
      <c r="D927" s="35" t="s">
        <v>373</v>
      </c>
      <c r="E927" s="70">
        <f t="shared" si="52"/>
        <v>1000</v>
      </c>
      <c r="F927" s="70">
        <f t="shared" si="52"/>
        <v>1000</v>
      </c>
      <c r="G927" s="73">
        <f t="shared" si="49"/>
        <v>100</v>
      </c>
      <c r="H927" s="70"/>
      <c r="I927" s="70"/>
      <c r="J927" s="73"/>
      <c r="K927" s="112"/>
    </row>
    <row r="928" spans="1:11" ht="14.25">
      <c r="A928" s="59"/>
      <c r="B928" s="108"/>
      <c r="C928" s="57">
        <v>38</v>
      </c>
      <c r="D928" s="35" t="s">
        <v>171</v>
      </c>
      <c r="E928" s="70">
        <f t="shared" si="52"/>
        <v>1000</v>
      </c>
      <c r="F928" s="70">
        <f t="shared" si="52"/>
        <v>1000</v>
      </c>
      <c r="G928" s="73">
        <f t="shared" si="49"/>
        <v>100</v>
      </c>
      <c r="H928" s="70"/>
      <c r="I928" s="70"/>
      <c r="J928" s="73"/>
      <c r="K928" s="112"/>
    </row>
    <row r="929" spans="1:11" ht="14.25">
      <c r="A929" s="59"/>
      <c r="B929" s="108"/>
      <c r="C929" s="57">
        <v>382</v>
      </c>
      <c r="D929" s="35" t="s">
        <v>419</v>
      </c>
      <c r="E929" s="70">
        <f t="shared" si="52"/>
        <v>1000</v>
      </c>
      <c r="F929" s="70">
        <f t="shared" si="52"/>
        <v>1000</v>
      </c>
      <c r="G929" s="73">
        <f t="shared" si="49"/>
        <v>100</v>
      </c>
      <c r="H929" s="70"/>
      <c r="I929" s="70"/>
      <c r="J929" s="73"/>
      <c r="K929" s="112"/>
    </row>
    <row r="930" spans="1:11" ht="14.25">
      <c r="A930" s="53" t="s">
        <v>107</v>
      </c>
      <c r="B930" s="108"/>
      <c r="C930" s="58">
        <v>3811</v>
      </c>
      <c r="D930" s="44" t="s">
        <v>110</v>
      </c>
      <c r="E930" s="69">
        <v>1000</v>
      </c>
      <c r="F930" s="69">
        <v>1000</v>
      </c>
      <c r="G930" s="73">
        <f t="shared" si="49"/>
        <v>100</v>
      </c>
      <c r="H930" s="69"/>
      <c r="I930" s="69"/>
      <c r="J930" s="73"/>
      <c r="K930" s="112"/>
    </row>
    <row r="931" spans="5:11" ht="14.25">
      <c r="E931" s="119"/>
      <c r="F931" s="119"/>
      <c r="G931" s="73"/>
      <c r="H931" s="119"/>
      <c r="I931" s="119"/>
      <c r="J931" s="73"/>
      <c r="K931" s="112"/>
    </row>
    <row r="932" spans="1:11" s="2" customFormat="1" ht="15">
      <c r="A932" s="59"/>
      <c r="B932" s="12"/>
      <c r="C932" s="57"/>
      <c r="D932" s="12" t="s">
        <v>170</v>
      </c>
      <c r="E932" s="38">
        <f>E243+E335+E435+E470+E521+E610+E668+E731+E785+E841+E909</f>
        <v>12830000</v>
      </c>
      <c r="F932" s="38">
        <f>F243+F335+F435+F470+F521+F610+F668+F731+F785+F841+F909</f>
        <v>12733758.85</v>
      </c>
      <c r="G932" s="73">
        <f>F932/E932*100</f>
        <v>99.24987412314886</v>
      </c>
      <c r="H932" s="38"/>
      <c r="I932" s="38"/>
      <c r="J932" s="73"/>
      <c r="K932" s="112"/>
    </row>
    <row r="933" spans="1:9" s="2" customFormat="1" ht="15">
      <c r="A933" s="59"/>
      <c r="B933" s="12"/>
      <c r="C933" s="57"/>
      <c r="D933" s="12"/>
      <c r="E933" s="12"/>
      <c r="F933" s="12"/>
      <c r="G933" s="12"/>
      <c r="H933" s="38"/>
      <c r="I933" s="38"/>
    </row>
    <row r="934" spans="1:9" s="2" customFormat="1" ht="15">
      <c r="A934" s="59"/>
      <c r="B934" s="12"/>
      <c r="C934" s="57"/>
      <c r="D934" s="12"/>
      <c r="E934" s="12"/>
      <c r="F934" s="12"/>
      <c r="G934" s="12"/>
      <c r="H934" s="38"/>
      <c r="I934" s="38"/>
    </row>
    <row r="935" spans="1:9" s="2" customFormat="1" ht="15">
      <c r="A935" s="59"/>
      <c r="B935" s="12"/>
      <c r="C935" s="57"/>
      <c r="D935" s="12"/>
      <c r="E935" s="12"/>
      <c r="F935" s="12"/>
      <c r="G935" s="12"/>
      <c r="H935" s="38"/>
      <c r="I935" s="38"/>
    </row>
    <row r="936" spans="1:9" s="2" customFormat="1" ht="15">
      <c r="A936" s="59"/>
      <c r="B936" s="12"/>
      <c r="C936" s="57"/>
      <c r="D936" s="12"/>
      <c r="E936" s="12"/>
      <c r="F936" s="12"/>
      <c r="G936" s="12"/>
      <c r="H936" s="38"/>
      <c r="I936" s="38"/>
    </row>
    <row r="937" spans="1:9" s="2" customFormat="1" ht="15">
      <c r="A937" s="59"/>
      <c r="B937" s="12"/>
      <c r="C937" s="57"/>
      <c r="D937" s="12"/>
      <c r="E937" s="12"/>
      <c r="F937" s="11" t="s">
        <v>761</v>
      </c>
      <c r="G937" s="38"/>
      <c r="H937" s="11"/>
      <c r="I937" s="38"/>
    </row>
    <row r="938" spans="1:9" s="2" customFormat="1" ht="15">
      <c r="A938" s="59"/>
      <c r="B938" s="12"/>
      <c r="C938" s="57"/>
      <c r="D938" s="12"/>
      <c r="E938" s="12"/>
      <c r="F938" s="38"/>
      <c r="G938" s="38"/>
      <c r="H938" s="38"/>
      <c r="I938" s="38"/>
    </row>
    <row r="939" spans="1:9" s="2" customFormat="1" ht="15">
      <c r="A939" s="59"/>
      <c r="B939" s="12"/>
      <c r="C939" s="57"/>
      <c r="D939" s="12"/>
      <c r="E939" s="12"/>
      <c r="F939" s="38"/>
      <c r="G939" s="38"/>
      <c r="H939" s="38"/>
      <c r="I939" s="38"/>
    </row>
    <row r="940" spans="1:9" s="2" customFormat="1" ht="15">
      <c r="A940" s="77"/>
      <c r="B940" s="12"/>
      <c r="C940" s="11"/>
      <c r="D940" s="12"/>
      <c r="E940" s="11"/>
      <c r="F940" s="38" t="s">
        <v>524</v>
      </c>
      <c r="G940" s="38"/>
      <c r="H940" s="38"/>
      <c r="I940" s="38"/>
    </row>
    <row r="941" spans="1:9" s="2" customFormat="1" ht="15">
      <c r="A941" s="59"/>
      <c r="B941" s="12"/>
      <c r="C941" s="57"/>
      <c r="D941" s="12"/>
      <c r="E941" s="12"/>
      <c r="F941" s="12"/>
      <c r="G941" s="12"/>
      <c r="H941" s="38"/>
      <c r="I941" s="38"/>
    </row>
    <row r="942" s="129" customFormat="1" ht="15" customHeight="1">
      <c r="A942" s="129" t="s">
        <v>98</v>
      </c>
    </row>
    <row r="943" s="9" customFormat="1" ht="15" customHeight="1"/>
    <row r="944" s="129" customFormat="1" ht="15" customHeight="1">
      <c r="A944" s="129" t="s">
        <v>75</v>
      </c>
    </row>
    <row r="945" s="9" customFormat="1" ht="15" customHeight="1">
      <c r="A945" s="9" t="s">
        <v>76</v>
      </c>
    </row>
    <row r="946" s="129" customFormat="1" ht="15" customHeight="1">
      <c r="A946" s="129" t="s">
        <v>77</v>
      </c>
    </row>
    <row r="947" spans="1:11" s="2" customFormat="1" ht="15">
      <c r="A947" s="59"/>
      <c r="B947" s="12"/>
      <c r="C947" s="57"/>
      <c r="D947" s="12"/>
      <c r="E947" s="12"/>
      <c r="F947" s="12"/>
      <c r="G947" s="93" t="s">
        <v>96</v>
      </c>
      <c r="H947" s="93"/>
      <c r="J947" s="93"/>
      <c r="K947" s="93"/>
    </row>
    <row r="948" spans="7:11" ht="15">
      <c r="G948" s="93" t="s">
        <v>818</v>
      </c>
      <c r="H948" s="93"/>
      <c r="I948" s="1"/>
      <c r="J948" s="93"/>
      <c r="K948" s="93"/>
    </row>
    <row r="949" spans="7:10" ht="15">
      <c r="G949" s="93" t="s">
        <v>97</v>
      </c>
      <c r="H949" s="1"/>
      <c r="I949" s="1"/>
      <c r="J949" s="93"/>
    </row>
    <row r="953" ht="9.75" customHeight="1"/>
  </sheetData>
  <mergeCells count="12">
    <mergeCell ref="A1:IV1"/>
    <mergeCell ref="A2:IV2"/>
    <mergeCell ref="A8:IV8"/>
    <mergeCell ref="A211:IV211"/>
    <mergeCell ref="A13:IV13"/>
    <mergeCell ref="A40:IV40"/>
    <mergeCell ref="A3:IV3"/>
    <mergeCell ref="A944:IV944"/>
    <mergeCell ref="A207:IV207"/>
    <mergeCell ref="A946:IV946"/>
    <mergeCell ref="A236:IV236"/>
    <mergeCell ref="A942:IV942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2009-03-24T07:57:38Z</cp:lastPrinted>
  <dcterms:created xsi:type="dcterms:W3CDTF">2003-02-11T15:53:55Z</dcterms:created>
  <dcterms:modified xsi:type="dcterms:W3CDTF">2009-03-24T07:57:56Z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