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je i proracun\My Documents\DUBRAVKA 2020\"/>
    </mc:Choice>
  </mc:AlternateContent>
  <xr:revisionPtr revIDLastSave="0" documentId="8_{10422AF0-1A25-4FD0-AEAD-BB759B6741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daci" sheetId="1" r:id="rId1"/>
  </sheets>
  <definedNames>
    <definedName name="_xlnm.Print_Titles" localSheetId="0">Podaci!$4:$5</definedName>
  </definedNames>
  <calcPr calcId="181029"/>
</workbook>
</file>

<file path=xl/calcChain.xml><?xml version="1.0" encoding="utf-8"?>
<calcChain xmlns="http://schemas.openxmlformats.org/spreadsheetml/2006/main">
  <c r="N44" i="1" l="1"/>
  <c r="O44" i="1" s="1"/>
  <c r="N43" i="1"/>
  <c r="O43" i="1" s="1"/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44" i="1"/>
  <c r="L43" i="1"/>
  <c r="L42" i="1"/>
  <c r="O42" i="1" s="1"/>
  <c r="L41" i="1"/>
  <c r="O41" i="1" s="1"/>
  <c r="L40" i="1"/>
  <c r="O40" i="1" s="1"/>
  <c r="L39" i="1"/>
  <c r="O39" i="1" s="1"/>
  <c r="L38" i="1"/>
  <c r="O38" i="1" s="1"/>
  <c r="L37" i="1"/>
  <c r="O37" i="1" s="1"/>
  <c r="L36" i="1"/>
  <c r="O36" i="1" s="1"/>
  <c r="L35" i="1"/>
  <c r="O35" i="1" s="1"/>
  <c r="L34" i="1"/>
  <c r="O34" i="1" s="1"/>
  <c r="L33" i="1"/>
  <c r="O33" i="1" s="1"/>
  <c r="L32" i="1"/>
  <c r="O32" i="1" s="1"/>
  <c r="L31" i="1"/>
  <c r="O31" i="1" s="1"/>
  <c r="L30" i="1"/>
  <c r="O30" i="1" s="1"/>
  <c r="L29" i="1"/>
  <c r="O29" i="1" s="1"/>
  <c r="L28" i="1"/>
  <c r="O28" i="1" s="1"/>
  <c r="L27" i="1"/>
  <c r="O27" i="1" s="1"/>
  <c r="L26" i="1"/>
  <c r="O26" i="1" s="1"/>
  <c r="L25" i="1"/>
  <c r="O25" i="1" s="1"/>
  <c r="L24" i="1"/>
  <c r="O24" i="1" s="1"/>
  <c r="L23" i="1"/>
  <c r="O23" i="1" s="1"/>
  <c r="L22" i="1"/>
  <c r="O22" i="1" s="1"/>
  <c r="L21" i="1"/>
  <c r="O21" i="1" s="1"/>
  <c r="L20" i="1"/>
  <c r="O20" i="1" s="1"/>
  <c r="L19" i="1"/>
  <c r="O19" i="1" s="1"/>
  <c r="L18" i="1"/>
  <c r="O18" i="1" s="1"/>
  <c r="L17" i="1"/>
  <c r="O17" i="1" s="1"/>
  <c r="L16" i="1"/>
  <c r="O16" i="1" s="1"/>
  <c r="L15" i="1"/>
  <c r="O15" i="1" s="1"/>
  <c r="L14" i="1"/>
  <c r="O14" i="1" s="1"/>
  <c r="L13" i="1"/>
  <c r="O13" i="1" s="1"/>
  <c r="L12" i="1"/>
  <c r="O12" i="1" s="1"/>
  <c r="L11" i="1"/>
  <c r="O11" i="1" s="1"/>
  <c r="L10" i="1"/>
  <c r="O10" i="1" s="1"/>
  <c r="L9" i="1"/>
  <c r="O9" i="1" s="1"/>
  <c r="L8" i="1"/>
  <c r="O8" i="1" s="1"/>
  <c r="L7" i="1"/>
  <c r="O7" i="1" s="1"/>
  <c r="L6" i="1"/>
  <c r="O6" i="1" s="1"/>
  <c r="G45" i="1" l="1"/>
  <c r="A7" i="1"/>
  <c r="A8" i="1"/>
  <c r="A9" i="1" s="1"/>
  <c r="A10" i="1"/>
  <c r="A11" i="1" s="1"/>
  <c r="A12" i="1"/>
  <c r="A13" i="1" s="1"/>
  <c r="A14" i="1"/>
  <c r="A15" i="1" s="1"/>
  <c r="A16" i="1" s="1"/>
  <c r="A17" i="1" s="1"/>
  <c r="A18" i="1"/>
  <c r="A19" i="1"/>
  <c r="A20" i="1" s="1"/>
  <c r="A21" i="1"/>
  <c r="A22" i="1"/>
  <c r="A23" i="1" s="1"/>
  <c r="A25" i="1" s="1"/>
  <c r="A27" i="1" s="1"/>
  <c r="A28" i="1" s="1"/>
  <c r="A30" i="1" s="1"/>
  <c r="A31" i="1" s="1"/>
  <c r="A33" i="1" s="1"/>
  <c r="A35" i="1" s="1"/>
  <c r="A37" i="1" s="1"/>
  <c r="A39" i="1" s="1"/>
  <c r="A41" i="1" s="1"/>
</calcChain>
</file>

<file path=xl/sharedStrings.xml><?xml version="1.0" encoding="utf-8"?>
<sst xmlns="http://schemas.openxmlformats.org/spreadsheetml/2006/main" count="203" uniqueCount="125">
  <si>
    <t>Elementi za izračun cijene godišnje potrošnje električne energije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</si>
  <si>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</si>
  <si>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</si>
  <si>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</si>
  <si>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</si>
  <si>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</si>
  <si>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</si>
  <si>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</si>
  <si>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</si>
  <si>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</si>
  <si>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</si>
  <si>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</si>
  <si>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</si>
  <si>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</si>
  <si>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</si>
  <si>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</si>
  <si>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</si>
  <si>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0200005597</t>
  </si>
  <si>
    <t>J.R. ST. TOPLICE KAPELŠČAK TDS081</t>
  </si>
  <si>
    <t>STRMEČKA CESTA BB, 49244 STUBIČKE TOPLICE, HRVATSKA</t>
  </si>
  <si>
    <t>Žuti</t>
  </si>
  <si>
    <t>VT (kWh)</t>
  </si>
  <si>
    <t>0200005607</t>
  </si>
  <si>
    <t>J.R. STRMEC STUBIČKI 2 TDS073</t>
  </si>
  <si>
    <t>0200005652</t>
  </si>
  <si>
    <t>J.R. STUBIČKE TOPLICE KOLODVOR TDS088</t>
  </si>
  <si>
    <t>VIKTORA ŠIPEKA BB, 49244 STUBIČKE TOPLICE, HRVATSKA</t>
  </si>
  <si>
    <t>0200005681</t>
  </si>
  <si>
    <t>J.R. ST. TOPLICE CENTAR TDS085</t>
  </si>
  <si>
    <t>0200005717</t>
  </si>
  <si>
    <t>J.R. ANDRAŠEVEC PIHAČI TDS003</t>
  </si>
  <si>
    <t>VLADIMIRA NAZORA BB, 49244 STUBIČKE TOPLICE, HRVATSKA</t>
  </si>
  <si>
    <t>0200005814</t>
  </si>
  <si>
    <t>J.R. PILA 1 TDS069</t>
  </si>
  <si>
    <t>PILA BB, 49244 STUBIČKE TOPLICE, HRVATSKA</t>
  </si>
  <si>
    <t>0200016421</t>
  </si>
  <si>
    <t>J.R. STRMEC STUBIČKI TDS072</t>
  </si>
  <si>
    <t>STRMEC STUBIČKI BB, 49244 STUBIČKE TOPLICE, HRVATSKA</t>
  </si>
  <si>
    <t>0200020035</t>
  </si>
  <si>
    <t>J.R. STRMEC STUBIČKI 3 TDS074</t>
  </si>
  <si>
    <t>0200058845</t>
  </si>
  <si>
    <t>J.R. PILA 3 TDS094</t>
  </si>
  <si>
    <t>0200058900</t>
  </si>
  <si>
    <t>J.R. STUBIČKE TOPLICE LJEČILIŠTE TDS084</t>
  </si>
  <si>
    <t>0200070015</t>
  </si>
  <si>
    <t>J.R. STUBIČKE TOPLICE VIKEND TDS087</t>
  </si>
  <si>
    <t>ŽRTAVA SELJAČKE BUNE BB, 49244 STUBIČKE TOPLICE, HRVATSKA</t>
  </si>
  <si>
    <t>0200070344</t>
  </si>
  <si>
    <t>J.R. ST. TOPLICE ZAGREBAČKA TDS 096</t>
  </si>
  <si>
    <t>ZAGREBAČKA BB, 49244 STUBIČKE TOPLICE, HRVATSKA</t>
  </si>
  <si>
    <t>0200071179</t>
  </si>
  <si>
    <t>J.R. ST. TOPLICE LAMPUŠEVO TDS105</t>
  </si>
  <si>
    <t>LAMPUŠEVO BB, 49244 STUBIČKE TOPLICE, HRVATSKA</t>
  </si>
  <si>
    <t>0200072624</t>
  </si>
  <si>
    <t>J.R. STRMEC STUBIČKI 4 TDS125</t>
  </si>
  <si>
    <t>0205001569</t>
  </si>
  <si>
    <t>J.R. RASVJETA IGRALIŠTA</t>
  </si>
  <si>
    <t>STRMEČKA 1, 49244 STUBIČKE TOPLICE, HRVATSKA</t>
  </si>
  <si>
    <t>0205003284</t>
  </si>
  <si>
    <t>J.R. STRMEC STUBIČKI 5 TDS126</t>
  </si>
  <si>
    <t>0205025635</t>
  </si>
  <si>
    <t>OPĆINA STUBIČKE TOPLICE - JR TDS122 Obrtnička</t>
  </si>
  <si>
    <t>OBRTNIČKA BB, 49244 STUBIČKE TOPLICE, HRVATSKA</t>
  </si>
  <si>
    <t xml:space="preserve">Naknada za poticanje proizvodnje iz obnovljivih izvora: </t>
  </si>
  <si>
    <t>Ukupno (kWh)</t>
  </si>
  <si>
    <t xml:space="preserve">Ukupno bez PDV (kuna): </t>
  </si>
  <si>
    <t xml:space="preserve">Ukupno PDV (kuna): </t>
  </si>
  <si>
    <t xml:space="preserve">Ukupno s PDV (kuna): </t>
  </si>
  <si>
    <t>Jedinične cijene kn/kWh i kn/kW su bez PDV</t>
  </si>
  <si>
    <t>(mjesto i datum)</t>
  </si>
  <si>
    <t>(potpis ovlaštene osobe)</t>
  </si>
  <si>
    <t>PRILOG 2: TROŠKOVNIK</t>
  </si>
  <si>
    <t>(čitko ime i prezime ovlaštene osobe)</t>
  </si>
  <si>
    <t>M.P.</t>
  </si>
  <si>
    <r>
      <rPr>
        <b/>
        <sz val="8"/>
        <rFont val="Arial"/>
        <family val="2"/>
        <charset val="238"/>
      </rPr>
      <t>Napomena:</t>
    </r>
    <r>
      <rPr>
        <sz val="8"/>
        <rFont val="Arial"/>
      </rPr>
      <t xml:space="preserve"> Navedene cijene el.energije kn/kWh i radne snage kn/kW navedene su u tablici, a ostali uvjeti bit će uređeni Ugovorom o opskrbi električnom energijom povlaštenog kupca, a sve sukladno važećim zakonskim propisima</t>
    </r>
  </si>
  <si>
    <t>0200020501</t>
  </si>
  <si>
    <t>OPĆINA STUBIČKE TOPLICE - poslovni prostor</t>
  </si>
  <si>
    <t>VIKTORA ŠIPEKA 16, 49244 STUBIČKE TOPLICE, HRVATSKA</t>
  </si>
  <si>
    <t>Bijeli</t>
  </si>
  <si>
    <t>NT (kWh)</t>
  </si>
  <si>
    <t>0200024837</t>
  </si>
  <si>
    <t>0200040633</t>
  </si>
  <si>
    <t>OPĆINA STUBIČKE TOPLICE - DVD PILA</t>
  </si>
  <si>
    <t>PILA 16, 49244 STUBIČKE TOPLICE, HRVATSKA</t>
  </si>
  <si>
    <t>Plavi</t>
  </si>
  <si>
    <t>0200040688</t>
  </si>
  <si>
    <t>OPĆINA STUBIČKE TOPLICE - DVD Strmec</t>
  </si>
  <si>
    <t>STRMEC STUBIČKI 161, 49244 STUBIČKE TOPLICE, HRVATSKA</t>
  </si>
  <si>
    <t>0200070268</t>
  </si>
  <si>
    <t>OPĆINA STUBIČKE TOPLICE - javni sat u parku</t>
  </si>
  <si>
    <t>0200070838</t>
  </si>
  <si>
    <t>OPĆINA STUBIČKE TOPLICE - tržnica St. Toplice</t>
  </si>
  <si>
    <t>VIKTORA ŠIPEKA 29/A, 49244 STUBIČKE TOPLICE, HRVATSKA</t>
  </si>
  <si>
    <t>0200072162</t>
  </si>
  <si>
    <t>OPĆINA STUBIČKE TOPLICE - klorinator</t>
  </si>
  <si>
    <t>0200072284</t>
  </si>
  <si>
    <t>OPĆINA STUBIČKE TOPLICE - kotlovinica</t>
  </si>
  <si>
    <t>0205004853</t>
  </si>
  <si>
    <t>OPĆINA STUBIČKE TOPLICE - parcela</t>
  </si>
  <si>
    <t>JARKI, 49244 STUBIČKE TOPLICE, HRVATSKA</t>
  </si>
  <si>
    <t>0205012389</t>
  </si>
  <si>
    <t>OPĆINA STUBIČKE TOPLICE</t>
  </si>
  <si>
    <t>0205015990</t>
  </si>
  <si>
    <t>OPĆINA STUBIČKE TOPLICE - montažni objekt (kontejner)</t>
  </si>
  <si>
    <t>29</t>
  </si>
  <si>
    <t>0205021281</t>
  </si>
  <si>
    <t>OPĆINA STUBIČKE TOPLICE - Reciklažno dvorište</t>
  </si>
  <si>
    <t xml:space="preserve">Bijeli </t>
  </si>
  <si>
    <t>STRMEC STUBIČKI 69S, 49244 STUBIČKE TOPLICE, HRVATSKA</t>
  </si>
  <si>
    <t>OPĆINA STUBIČKE TOPLICE - Jedinstveni upravni odjel</t>
  </si>
  <si>
    <t>31.10.2020.</t>
  </si>
  <si>
    <t>stanje brojila</t>
  </si>
  <si>
    <t xml:space="preserve"> </t>
  </si>
  <si>
    <t>01.01.do 31.10.2020.</t>
  </si>
  <si>
    <t>31.10.2019.</t>
  </si>
  <si>
    <t>POTROŠNJA</t>
  </si>
  <si>
    <t>PROCJENA 2021.</t>
  </si>
  <si>
    <t>9</t>
  </si>
  <si>
    <t>10</t>
  </si>
  <si>
    <t>12</t>
  </si>
  <si>
    <t>01.01.2020.</t>
  </si>
  <si>
    <t>11=(10-9)</t>
  </si>
  <si>
    <t>13=(9-12)</t>
  </si>
  <si>
    <t>14=(11+13)</t>
  </si>
  <si>
    <t>31.10.2019.DO 01.01.2020.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</si>
</sst>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.0000"/>
    <numFmt numFmtId="165" formatCode="#,###,###,##0.00"/>
    <numFmt numFmtId="166" formatCode="#,###,###,##0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9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166" fontId="0" fillId="0" borderId="12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165" fontId="0" fillId="0" borderId="14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/>
    <xf numFmtId="4" fontId="5" fillId="0" borderId="1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" fontId="0" fillId="0" borderId="9" xfId="0" applyNumberFormat="1" applyBorder="1"/>
    <xf numFmtId="4" fontId="0" fillId="0" borderId="9" xfId="0" applyNumberFormat="1" applyBorder="1" applyAlignment="1">
      <alignment horizontal="right"/>
    </xf>
    <xf numFmtId="4" fontId="0" fillId="2" borderId="9" xfId="0" applyNumberFormat="1" applyFill="1" applyBorder="1"/>
    <xf numFmtId="4" fontId="5" fillId="0" borderId="9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" xfId="0" applyNumberFormat="1" applyFont="1" applyFill="1" applyBorder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1" fillId="0" borderId="13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80" zoomScaleNormal="80" workbookViewId="0">
      <selection activeCell="C23" sqref="C23:C24"/>
    </sheetView>
  </sheetViews>
  <sheetFormatPr defaultRowHeight="12.75" x14ac:dyDescent="0.2"/>
  <cols>
    <col min="1" max="1" width="8" style="1" customWidth="1"/>
    <col min="2" max="2" width="12.28515625" style="2" customWidth="1"/>
    <col min="3" max="3" width="36.7109375" style="2" customWidth="1"/>
    <col min="4" max="4" width="50.7109375" style="2" customWidth="1"/>
    <col min="5" max="5" width="12.7109375" style="2" customWidth="1"/>
    <col min="6" max="6" width="14.85546875" style="2" customWidth="1"/>
    <col min="7" max="7" width="12.7109375" style="3" customWidth="1"/>
    <col min="8" max="8" width="6.85546875" style="4" customWidth="1"/>
    <col min="9" max="9" width="9.28515625" style="5" customWidth="1"/>
    <col min="10" max="10" width="12.140625" customWidth="1"/>
    <col min="11" max="11" width="10.7109375" customWidth="1"/>
    <col min="12" max="12" width="16.140625" customWidth="1"/>
    <col min="13" max="13" width="13.42578125" customWidth="1"/>
    <col min="14" max="14" width="14.42578125" customWidth="1"/>
    <col min="15" max="15" width="18.28515625" customWidth="1"/>
  </cols>
  <sheetData>
    <row r="1" spans="1:16" x14ac:dyDescent="0.2">
      <c r="A1" s="64" t="s">
        <v>71</v>
      </c>
      <c r="B1" s="65"/>
      <c r="C1" s="65"/>
      <c r="D1" s="65"/>
      <c r="E1" s="65"/>
      <c r="F1" s="65"/>
      <c r="G1" s="66"/>
      <c r="H1" s="67"/>
      <c r="I1" s="68"/>
    </row>
    <row r="2" spans="1:16" x14ac:dyDescent="0.2">
      <c r="A2" s="64" t="s">
        <v>0</v>
      </c>
      <c r="B2" s="65"/>
      <c r="C2" s="65"/>
      <c r="D2" s="65"/>
      <c r="E2" s="65"/>
      <c r="F2" s="65"/>
      <c r="G2" s="66"/>
      <c r="H2" s="67"/>
      <c r="I2" s="68"/>
    </row>
    <row r="3" spans="1:16" ht="13.5" thickBot="1" x14ac:dyDescent="0.25">
      <c r="A3" s="6"/>
      <c r="J3" s="56" t="s">
        <v>111</v>
      </c>
      <c r="K3" s="56" t="s">
        <v>111</v>
      </c>
      <c r="L3" s="44" t="s">
        <v>115</v>
      </c>
      <c r="M3" s="47" t="s">
        <v>111</v>
      </c>
      <c r="N3" s="44" t="s">
        <v>115</v>
      </c>
      <c r="O3" s="59" t="s">
        <v>116</v>
      </c>
    </row>
    <row r="4" spans="1:16" s="7" customFormat="1" ht="25.5" x14ac:dyDescent="0.2">
      <c r="A4" s="18" t="s">
        <v>1</v>
      </c>
      <c r="B4" s="19" t="s">
        <v>2</v>
      </c>
      <c r="C4" s="19" t="s">
        <v>3</v>
      </c>
      <c r="D4" s="19" t="s">
        <v>4</v>
      </c>
      <c r="E4" s="20" t="s">
        <v>5</v>
      </c>
      <c r="F4" s="69" t="s">
        <v>6</v>
      </c>
      <c r="G4" s="70"/>
      <c r="H4" s="19" t="s">
        <v>7</v>
      </c>
      <c r="I4" s="43" t="s">
        <v>8</v>
      </c>
      <c r="J4" s="57" t="s">
        <v>120</v>
      </c>
      <c r="K4" s="58" t="s">
        <v>110</v>
      </c>
      <c r="L4" s="45" t="s">
        <v>113</v>
      </c>
      <c r="M4" s="46" t="s">
        <v>114</v>
      </c>
      <c r="N4" s="55" t="s">
        <v>124</v>
      </c>
      <c r="O4" s="60"/>
    </row>
    <row r="5" spans="1:16" s="1" customFormat="1" ht="13.5" thickBot="1" x14ac:dyDescent="0.25">
      <c r="A5" s="21" t="s">
        <v>9</v>
      </c>
      <c r="B5" s="22" t="s">
        <v>10</v>
      </c>
      <c r="C5" s="22" t="s">
        <v>11</v>
      </c>
      <c r="D5" s="22" t="s">
        <v>12</v>
      </c>
      <c r="E5" s="22" t="s">
        <v>13</v>
      </c>
      <c r="F5" s="71" t="s">
        <v>14</v>
      </c>
      <c r="G5" s="72"/>
      <c r="H5" s="22" t="s">
        <v>15</v>
      </c>
      <c r="I5" s="48" t="s">
        <v>16</v>
      </c>
      <c r="J5" s="53" t="s">
        <v>117</v>
      </c>
      <c r="K5" s="53" t="s">
        <v>118</v>
      </c>
      <c r="L5" s="54" t="s">
        <v>121</v>
      </c>
      <c r="M5" s="53" t="s">
        <v>119</v>
      </c>
      <c r="N5" s="54" t="s">
        <v>122</v>
      </c>
      <c r="O5" s="61" t="s">
        <v>123</v>
      </c>
    </row>
    <row r="6" spans="1:16" ht="25.5" x14ac:dyDescent="0.2">
      <c r="A6" s="23">
        <v>1</v>
      </c>
      <c r="B6" s="24" t="s">
        <v>17</v>
      </c>
      <c r="C6" s="29" t="s">
        <v>18</v>
      </c>
      <c r="D6" s="29" t="s">
        <v>19</v>
      </c>
      <c r="E6" s="25" t="s">
        <v>20</v>
      </c>
      <c r="F6" s="25" t="s">
        <v>21</v>
      </c>
      <c r="G6" s="26">
        <v>15042</v>
      </c>
      <c r="H6" s="27"/>
      <c r="I6" s="36"/>
      <c r="J6" s="49">
        <v>62804</v>
      </c>
      <c r="K6" s="50">
        <v>71031</v>
      </c>
      <c r="L6" s="51">
        <f>K6-J6</f>
        <v>8227</v>
      </c>
      <c r="M6" s="52">
        <v>60109</v>
      </c>
      <c r="N6" s="51">
        <f>J6-M6</f>
        <v>2695</v>
      </c>
      <c r="O6" s="62">
        <f>L6+N6</f>
        <v>10922</v>
      </c>
    </row>
    <row r="7" spans="1:16" ht="25.5" x14ac:dyDescent="0.2">
      <c r="A7" s="13">
        <f t="shared" ref="A7:A13" ca="1" si="0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7" s="10" t="s">
        <v>22</v>
      </c>
      <c r="C7" s="10" t="s">
        <v>23</v>
      </c>
      <c r="D7" s="30" t="s">
        <v>19</v>
      </c>
      <c r="E7" s="9" t="s">
        <v>20</v>
      </c>
      <c r="F7" s="9" t="s">
        <v>21</v>
      </c>
      <c r="G7" s="11">
        <v>12799</v>
      </c>
      <c r="H7" s="12"/>
      <c r="I7" s="37"/>
      <c r="J7" s="39">
        <v>175953.5</v>
      </c>
      <c r="K7" s="40">
        <v>183401.7</v>
      </c>
      <c r="L7" s="41">
        <f t="shared" ref="L7:L44" si="1">K7-J7</f>
        <v>7448.2000000000116</v>
      </c>
      <c r="M7" s="40">
        <v>174009.5</v>
      </c>
      <c r="N7" s="41">
        <f t="shared" ref="N7:N44" si="2">J7-M7</f>
        <v>1944</v>
      </c>
      <c r="O7" s="63">
        <f t="shared" ref="O7:O44" si="3">L7+N7</f>
        <v>9392.2000000000116</v>
      </c>
    </row>
    <row r="8" spans="1:16" ht="25.5" x14ac:dyDescent="0.2">
      <c r="A8" s="13">
        <f t="shared" ca="1" si="0"/>
        <v>3</v>
      </c>
      <c r="B8" s="10" t="s">
        <v>24</v>
      </c>
      <c r="C8" s="30" t="s">
        <v>25</v>
      </c>
      <c r="D8" s="30" t="s">
        <v>26</v>
      </c>
      <c r="E8" s="9" t="s">
        <v>20</v>
      </c>
      <c r="F8" s="9" t="s">
        <v>21</v>
      </c>
      <c r="G8" s="11">
        <v>10157</v>
      </c>
      <c r="H8" s="12"/>
      <c r="I8" s="37"/>
      <c r="J8" s="39">
        <v>85043</v>
      </c>
      <c r="K8" s="40">
        <v>92333</v>
      </c>
      <c r="L8" s="41">
        <f t="shared" si="1"/>
        <v>7290</v>
      </c>
      <c r="M8" s="40">
        <v>82983</v>
      </c>
      <c r="N8" s="41">
        <f t="shared" si="2"/>
        <v>2060</v>
      </c>
      <c r="O8" s="63">
        <f t="shared" si="3"/>
        <v>9350</v>
      </c>
    </row>
    <row r="9" spans="1:16" ht="25.5" x14ac:dyDescent="0.2">
      <c r="A9" s="13">
        <f t="shared" ca="1" si="0"/>
        <v>4</v>
      </c>
      <c r="B9" s="10" t="s">
        <v>27</v>
      </c>
      <c r="C9" s="10" t="s">
        <v>28</v>
      </c>
      <c r="D9" s="30" t="s">
        <v>26</v>
      </c>
      <c r="E9" s="9" t="s">
        <v>20</v>
      </c>
      <c r="F9" s="9" t="s">
        <v>21</v>
      </c>
      <c r="G9" s="11">
        <v>28289</v>
      </c>
      <c r="H9" s="12"/>
      <c r="I9" s="37"/>
      <c r="J9" s="39">
        <v>43816</v>
      </c>
      <c r="K9" s="40">
        <v>58553</v>
      </c>
      <c r="L9" s="41">
        <f t="shared" si="1"/>
        <v>14737</v>
      </c>
      <c r="M9" s="40">
        <v>38508</v>
      </c>
      <c r="N9" s="41">
        <f t="shared" si="2"/>
        <v>5308</v>
      </c>
      <c r="O9" s="63">
        <f t="shared" si="3"/>
        <v>20045</v>
      </c>
      <c r="P9" s="35" t="s">
        <v>112</v>
      </c>
    </row>
    <row r="10" spans="1:16" ht="25.5" x14ac:dyDescent="0.2">
      <c r="A10" s="13">
        <f t="shared" ca="1" si="0"/>
        <v>5</v>
      </c>
      <c r="B10" s="10" t="s">
        <v>29</v>
      </c>
      <c r="C10" s="10" t="s">
        <v>30</v>
      </c>
      <c r="D10" s="30" t="s">
        <v>31</v>
      </c>
      <c r="E10" s="9" t="s">
        <v>20</v>
      </c>
      <c r="F10" s="9" t="s">
        <v>21</v>
      </c>
      <c r="G10" s="11">
        <v>16150</v>
      </c>
      <c r="H10" s="12"/>
      <c r="I10" s="37"/>
      <c r="J10" s="39">
        <v>5081</v>
      </c>
      <c r="K10" s="40">
        <v>12692</v>
      </c>
      <c r="L10" s="41">
        <f t="shared" si="1"/>
        <v>7611</v>
      </c>
      <c r="M10" s="40">
        <v>3019</v>
      </c>
      <c r="N10" s="41">
        <f t="shared" si="2"/>
        <v>2062</v>
      </c>
      <c r="O10" s="63">
        <f t="shared" si="3"/>
        <v>9673</v>
      </c>
    </row>
    <row r="11" spans="1:16" x14ac:dyDescent="0.2">
      <c r="A11" s="13">
        <f t="shared" ca="1" si="0"/>
        <v>6</v>
      </c>
      <c r="B11" s="10" t="s">
        <v>32</v>
      </c>
      <c r="C11" s="10" t="s">
        <v>33</v>
      </c>
      <c r="D11" s="30" t="s">
        <v>34</v>
      </c>
      <c r="E11" s="9" t="s">
        <v>20</v>
      </c>
      <c r="F11" s="9" t="s">
        <v>21</v>
      </c>
      <c r="G11" s="11">
        <v>17081</v>
      </c>
      <c r="H11" s="12"/>
      <c r="I11" s="37"/>
      <c r="J11" s="39">
        <v>11743.5</v>
      </c>
      <c r="K11" s="40">
        <v>21827.5</v>
      </c>
      <c r="L11" s="41">
        <f t="shared" si="1"/>
        <v>10084</v>
      </c>
      <c r="M11" s="40">
        <v>8933.4</v>
      </c>
      <c r="N11" s="41">
        <f t="shared" si="2"/>
        <v>2810.1000000000004</v>
      </c>
      <c r="O11" s="63">
        <f t="shared" si="3"/>
        <v>12894.1</v>
      </c>
    </row>
    <row r="12" spans="1:16" ht="25.5" x14ac:dyDescent="0.2">
      <c r="A12" s="13">
        <f t="shared" ca="1" si="0"/>
        <v>7</v>
      </c>
      <c r="B12" s="10" t="s">
        <v>35</v>
      </c>
      <c r="C12" s="10" t="s">
        <v>36</v>
      </c>
      <c r="D12" s="30" t="s">
        <v>37</v>
      </c>
      <c r="E12" s="9" t="s">
        <v>20</v>
      </c>
      <c r="F12" s="9" t="s">
        <v>21</v>
      </c>
      <c r="G12" s="11">
        <v>7124</v>
      </c>
      <c r="H12" s="12"/>
      <c r="I12" s="37"/>
      <c r="J12" s="39">
        <v>9872.7000000000007</v>
      </c>
      <c r="K12" s="40">
        <v>15257.1</v>
      </c>
      <c r="L12" s="41">
        <f t="shared" si="1"/>
        <v>5384.4</v>
      </c>
      <c r="M12" s="40">
        <v>8391.2999999999993</v>
      </c>
      <c r="N12" s="41">
        <f t="shared" si="2"/>
        <v>1481.4000000000015</v>
      </c>
      <c r="O12" s="63">
        <f t="shared" si="3"/>
        <v>6865.8000000000011</v>
      </c>
    </row>
    <row r="13" spans="1:16" ht="25.5" x14ac:dyDescent="0.2">
      <c r="A13" s="13">
        <f t="shared" ca="1" si="0"/>
        <v>8</v>
      </c>
      <c r="B13" s="10" t="s">
        <v>38</v>
      </c>
      <c r="C13" s="10" t="s">
        <v>39</v>
      </c>
      <c r="D13" s="30" t="s">
        <v>37</v>
      </c>
      <c r="E13" s="9" t="s">
        <v>20</v>
      </c>
      <c r="F13" s="9" t="s">
        <v>21</v>
      </c>
      <c r="G13" s="11">
        <v>7943</v>
      </c>
      <c r="H13" s="12"/>
      <c r="I13" s="37"/>
      <c r="J13" s="39">
        <v>5824.8</v>
      </c>
      <c r="K13" s="40">
        <v>10916.8</v>
      </c>
      <c r="L13" s="41">
        <f t="shared" si="1"/>
        <v>5091.9999999999991</v>
      </c>
      <c r="M13" s="40">
        <v>4357.3</v>
      </c>
      <c r="N13" s="41">
        <f t="shared" si="2"/>
        <v>1467.5</v>
      </c>
      <c r="O13" s="63">
        <f t="shared" si="3"/>
        <v>6559.4999999999991</v>
      </c>
    </row>
    <row r="14" spans="1:16" x14ac:dyDescent="0.2">
      <c r="A14" s="13">
        <f t="shared" ref="A14:A17" ca="1" si="4">IF(OFFSET(INDIRECT(ADDRESS(ROW(),COLUMN(),4)),-1,0)="",IF(OFFSET(INDIRECT(ADDRESS(ROW(),COLUMN(),4)),-2,0)="",OFFSET(INDIRECT(ADDRESS(ROW(),COLUMN(),4)),-3,0),OFFSET(INDIRECT(ADDRESS(ROW(),COLUMN(),4)),-2,0)),OFFSET(INDIRECT(ADDRESS(ROW(),COLUMN(),4)),-1,0))+1</f>
        <v>9</v>
      </c>
      <c r="B14" s="10" t="s">
        <v>40</v>
      </c>
      <c r="C14" s="10" t="s">
        <v>41</v>
      </c>
      <c r="D14" s="10" t="s">
        <v>34</v>
      </c>
      <c r="E14" s="9" t="s">
        <v>20</v>
      </c>
      <c r="F14" s="9" t="s">
        <v>21</v>
      </c>
      <c r="G14" s="11">
        <v>6577</v>
      </c>
      <c r="H14" s="12"/>
      <c r="I14" s="37"/>
      <c r="J14" s="39">
        <v>121790</v>
      </c>
      <c r="K14" s="40">
        <v>124733.4</v>
      </c>
      <c r="L14" s="41">
        <f t="shared" si="1"/>
        <v>2943.3999999999942</v>
      </c>
      <c r="M14" s="40">
        <v>121012</v>
      </c>
      <c r="N14" s="41">
        <f t="shared" si="2"/>
        <v>778</v>
      </c>
      <c r="O14" s="63">
        <f t="shared" si="3"/>
        <v>3721.3999999999942</v>
      </c>
    </row>
    <row r="15" spans="1:16" ht="25.5" x14ac:dyDescent="0.2">
      <c r="A15" s="13">
        <f t="shared" ca="1" si="4"/>
        <v>10</v>
      </c>
      <c r="B15" s="10" t="s">
        <v>42</v>
      </c>
      <c r="C15" s="30" t="s">
        <v>43</v>
      </c>
      <c r="D15" s="30" t="s">
        <v>26</v>
      </c>
      <c r="E15" s="9" t="s">
        <v>20</v>
      </c>
      <c r="F15" s="9" t="s">
        <v>21</v>
      </c>
      <c r="G15" s="11">
        <v>8344</v>
      </c>
      <c r="H15" s="12"/>
      <c r="I15" s="37"/>
      <c r="J15" s="39">
        <v>58779</v>
      </c>
      <c r="K15" s="40">
        <v>66596</v>
      </c>
      <c r="L15" s="41">
        <f t="shared" si="1"/>
        <v>7817</v>
      </c>
      <c r="M15" s="40">
        <v>56708</v>
      </c>
      <c r="N15" s="41">
        <f t="shared" si="2"/>
        <v>2071</v>
      </c>
      <c r="O15" s="63">
        <f t="shared" si="3"/>
        <v>9888</v>
      </c>
    </row>
    <row r="16" spans="1:16" ht="25.5" x14ac:dyDescent="0.2">
      <c r="A16" s="13">
        <f t="shared" ca="1" si="4"/>
        <v>11</v>
      </c>
      <c r="B16" s="10" t="s">
        <v>44</v>
      </c>
      <c r="C16" s="30" t="s">
        <v>45</v>
      </c>
      <c r="D16" s="30" t="s">
        <v>46</v>
      </c>
      <c r="E16" s="9" t="s">
        <v>20</v>
      </c>
      <c r="F16" s="9" t="s">
        <v>21</v>
      </c>
      <c r="G16" s="11">
        <v>31514</v>
      </c>
      <c r="H16" s="12"/>
      <c r="I16" s="37"/>
      <c r="J16" s="39">
        <v>39635</v>
      </c>
      <c r="K16" s="40">
        <v>57086</v>
      </c>
      <c r="L16" s="41">
        <f t="shared" si="1"/>
        <v>17451</v>
      </c>
      <c r="M16" s="40">
        <v>34777</v>
      </c>
      <c r="N16" s="41">
        <f t="shared" si="2"/>
        <v>4858</v>
      </c>
      <c r="O16" s="63">
        <f t="shared" si="3"/>
        <v>22309</v>
      </c>
    </row>
    <row r="17" spans="1:15" ht="25.5" x14ac:dyDescent="0.2">
      <c r="A17" s="13">
        <f t="shared" ca="1" si="4"/>
        <v>12</v>
      </c>
      <c r="B17" s="10" t="s">
        <v>47</v>
      </c>
      <c r="C17" s="30" t="s">
        <v>48</v>
      </c>
      <c r="D17" s="30" t="s">
        <v>49</v>
      </c>
      <c r="E17" s="9" t="s">
        <v>20</v>
      </c>
      <c r="F17" s="9" t="s">
        <v>21</v>
      </c>
      <c r="G17" s="11">
        <v>1810</v>
      </c>
      <c r="H17" s="12"/>
      <c r="I17" s="37"/>
      <c r="J17" s="39">
        <v>23574.5</v>
      </c>
      <c r="K17" s="40">
        <v>24801.5</v>
      </c>
      <c r="L17" s="41">
        <f t="shared" si="1"/>
        <v>1227</v>
      </c>
      <c r="M17" s="40">
        <v>23249.1</v>
      </c>
      <c r="N17" s="41">
        <f t="shared" si="2"/>
        <v>325.40000000000146</v>
      </c>
      <c r="O17" s="63">
        <f t="shared" si="3"/>
        <v>1552.4000000000015</v>
      </c>
    </row>
    <row r="18" spans="1:15" ht="25.5" x14ac:dyDescent="0.2">
      <c r="A18" s="13">
        <f t="shared" ref="A18:A23" ca="1" si="5">IF(OFFSET(INDIRECT(ADDRESS(ROW(),COLUMN(),4)),-1,0)="",IF(OFFSET(INDIRECT(ADDRESS(ROW(),COLUMN(),4)),-2,0)="",OFFSET(INDIRECT(ADDRESS(ROW(),COLUMN(),4)),-3,0),OFFSET(INDIRECT(ADDRESS(ROW(),COLUMN(),4)),-2,0)),OFFSET(INDIRECT(ADDRESS(ROW(),COLUMN(),4)),-1,0))+1</f>
        <v>13</v>
      </c>
      <c r="B18" s="10" t="s">
        <v>50</v>
      </c>
      <c r="C18" s="10" t="s">
        <v>51</v>
      </c>
      <c r="D18" s="30" t="s">
        <v>52</v>
      </c>
      <c r="E18" s="9" t="s">
        <v>20</v>
      </c>
      <c r="F18" s="9" t="s">
        <v>21</v>
      </c>
      <c r="G18" s="11">
        <v>10740</v>
      </c>
      <c r="H18" s="12"/>
      <c r="I18" s="37"/>
      <c r="J18" s="39">
        <v>34051.4</v>
      </c>
      <c r="K18" s="40">
        <v>39864</v>
      </c>
      <c r="L18" s="41">
        <f t="shared" si="1"/>
        <v>5812.5999999999985</v>
      </c>
      <c r="M18" s="40">
        <v>32523.599999999999</v>
      </c>
      <c r="N18" s="41">
        <f t="shared" si="2"/>
        <v>1527.8000000000029</v>
      </c>
      <c r="O18" s="63">
        <f t="shared" si="3"/>
        <v>7340.4000000000015</v>
      </c>
    </row>
    <row r="19" spans="1:15" ht="25.5" x14ac:dyDescent="0.2">
      <c r="A19" s="13">
        <f t="shared" ca="1" si="5"/>
        <v>14</v>
      </c>
      <c r="B19" s="10" t="s">
        <v>53</v>
      </c>
      <c r="C19" s="10" t="s">
        <v>54</v>
      </c>
      <c r="D19" s="30" t="s">
        <v>37</v>
      </c>
      <c r="E19" s="9" t="s">
        <v>20</v>
      </c>
      <c r="F19" s="9" t="s">
        <v>21</v>
      </c>
      <c r="G19" s="11">
        <v>11440</v>
      </c>
      <c r="H19" s="12"/>
      <c r="I19" s="37"/>
      <c r="J19" s="39">
        <v>81599</v>
      </c>
      <c r="K19" s="40">
        <v>87535</v>
      </c>
      <c r="L19" s="41">
        <f t="shared" si="1"/>
        <v>5936</v>
      </c>
      <c r="M19" s="40">
        <v>79977</v>
      </c>
      <c r="N19" s="41">
        <f t="shared" si="2"/>
        <v>1622</v>
      </c>
      <c r="O19" s="63">
        <f t="shared" si="3"/>
        <v>7558</v>
      </c>
    </row>
    <row r="20" spans="1:15" x14ac:dyDescent="0.2">
      <c r="A20" s="13">
        <f t="shared" ca="1" si="5"/>
        <v>15</v>
      </c>
      <c r="B20" s="10" t="s">
        <v>55</v>
      </c>
      <c r="C20" s="10" t="s">
        <v>56</v>
      </c>
      <c r="D20" s="10" t="s">
        <v>57</v>
      </c>
      <c r="E20" s="9" t="s">
        <v>20</v>
      </c>
      <c r="F20" s="9" t="s">
        <v>21</v>
      </c>
      <c r="G20" s="11">
        <v>552</v>
      </c>
      <c r="H20" s="12"/>
      <c r="I20" s="37"/>
      <c r="J20" s="39">
        <v>1193.5999999999999</v>
      </c>
      <c r="K20" s="40">
        <v>2319.1</v>
      </c>
      <c r="L20" s="41">
        <f t="shared" si="1"/>
        <v>1125.5</v>
      </c>
      <c r="M20" s="40">
        <v>741.6</v>
      </c>
      <c r="N20" s="41">
        <f t="shared" si="2"/>
        <v>451.99999999999989</v>
      </c>
      <c r="O20" s="63">
        <f t="shared" si="3"/>
        <v>1577.5</v>
      </c>
    </row>
    <row r="21" spans="1:15" ht="25.5" x14ac:dyDescent="0.2">
      <c r="A21" s="13">
        <f t="shared" ca="1" si="5"/>
        <v>16</v>
      </c>
      <c r="B21" s="10" t="s">
        <v>58</v>
      </c>
      <c r="C21" s="10" t="s">
        <v>59</v>
      </c>
      <c r="D21" s="30" t="s">
        <v>37</v>
      </c>
      <c r="E21" s="9" t="s">
        <v>20</v>
      </c>
      <c r="F21" s="9" t="s">
        <v>21</v>
      </c>
      <c r="G21" s="11">
        <v>7129</v>
      </c>
      <c r="H21" s="12"/>
      <c r="I21" s="37"/>
      <c r="J21" s="39">
        <v>29541</v>
      </c>
      <c r="K21" s="40">
        <v>33925</v>
      </c>
      <c r="L21" s="41">
        <f t="shared" si="1"/>
        <v>4384</v>
      </c>
      <c r="M21" s="40">
        <v>28362</v>
      </c>
      <c r="N21" s="41">
        <f t="shared" si="2"/>
        <v>1179</v>
      </c>
      <c r="O21" s="63">
        <f t="shared" si="3"/>
        <v>5563</v>
      </c>
    </row>
    <row r="22" spans="1:15" ht="25.5" x14ac:dyDescent="0.2">
      <c r="A22" s="13">
        <f t="shared" ca="1" si="5"/>
        <v>17</v>
      </c>
      <c r="B22" s="10" t="s">
        <v>60</v>
      </c>
      <c r="C22" s="30" t="s">
        <v>61</v>
      </c>
      <c r="D22" s="10" t="s">
        <v>62</v>
      </c>
      <c r="E22" s="9" t="s">
        <v>20</v>
      </c>
      <c r="F22" s="9" t="s">
        <v>21</v>
      </c>
      <c r="G22" s="11">
        <v>3516</v>
      </c>
      <c r="H22" s="12"/>
      <c r="I22" s="37"/>
      <c r="J22" s="39">
        <v>67663</v>
      </c>
      <c r="K22" s="40">
        <v>69647</v>
      </c>
      <c r="L22" s="41">
        <f t="shared" si="1"/>
        <v>1984</v>
      </c>
      <c r="M22" s="40">
        <v>67110</v>
      </c>
      <c r="N22" s="41">
        <f t="shared" si="2"/>
        <v>553</v>
      </c>
      <c r="O22" s="63">
        <f t="shared" si="3"/>
        <v>2537</v>
      </c>
    </row>
    <row r="23" spans="1:15" ht="13.5" customHeight="1" x14ac:dyDescent="0.2">
      <c r="A23" s="75">
        <f t="shared" ca="1" si="5"/>
        <v>18</v>
      </c>
      <c r="B23" s="76" t="s">
        <v>75</v>
      </c>
      <c r="C23" s="77" t="s">
        <v>76</v>
      </c>
      <c r="D23" s="77" t="s">
        <v>77</v>
      </c>
      <c r="E23" s="78" t="s">
        <v>78</v>
      </c>
      <c r="F23" s="34" t="s">
        <v>21</v>
      </c>
      <c r="G23" s="11">
        <v>845</v>
      </c>
      <c r="H23" s="12"/>
      <c r="I23" s="37"/>
      <c r="J23" s="39">
        <v>10409.700000000001</v>
      </c>
      <c r="K23" s="42">
        <v>11052.1</v>
      </c>
      <c r="L23" s="41">
        <f t="shared" si="1"/>
        <v>642.39999999999964</v>
      </c>
      <c r="M23" s="42">
        <v>10251.1</v>
      </c>
      <c r="N23" s="41">
        <f t="shared" si="2"/>
        <v>158.60000000000036</v>
      </c>
      <c r="O23" s="63">
        <f t="shared" si="3"/>
        <v>801</v>
      </c>
    </row>
    <row r="24" spans="1:15" x14ac:dyDescent="0.2">
      <c r="A24" s="75"/>
      <c r="B24" s="76"/>
      <c r="C24" s="77"/>
      <c r="D24" s="77"/>
      <c r="E24" s="78"/>
      <c r="F24" s="34" t="s">
        <v>79</v>
      </c>
      <c r="G24" s="11">
        <v>1054</v>
      </c>
      <c r="H24" s="12"/>
      <c r="I24" s="37"/>
      <c r="J24" s="39">
        <v>66038.399999999994</v>
      </c>
      <c r="K24" s="40">
        <v>67340.7</v>
      </c>
      <c r="L24" s="41">
        <f t="shared" si="1"/>
        <v>1302.3000000000029</v>
      </c>
      <c r="M24" s="40">
        <v>65837.399999999994</v>
      </c>
      <c r="N24" s="41">
        <f t="shared" si="2"/>
        <v>201</v>
      </c>
      <c r="O24" s="63">
        <f t="shared" si="3"/>
        <v>1503.3000000000029</v>
      </c>
    </row>
    <row r="25" spans="1:15" ht="12.75" customHeight="1" x14ac:dyDescent="0.2">
      <c r="A25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19</v>
      </c>
      <c r="B25" s="76" t="s">
        <v>80</v>
      </c>
      <c r="C25" s="79" t="s">
        <v>109</v>
      </c>
      <c r="D25" s="77" t="s">
        <v>77</v>
      </c>
      <c r="E25" s="78" t="s">
        <v>78</v>
      </c>
      <c r="F25" s="34" t="s">
        <v>21</v>
      </c>
      <c r="G25" s="11">
        <v>7008</v>
      </c>
      <c r="H25" s="12"/>
      <c r="I25" s="37"/>
      <c r="J25" s="39">
        <v>19795.5</v>
      </c>
      <c r="K25" s="40">
        <v>23258.7</v>
      </c>
      <c r="L25" s="41">
        <f t="shared" si="1"/>
        <v>3463.2000000000007</v>
      </c>
      <c r="M25" s="40">
        <v>18849.3</v>
      </c>
      <c r="N25" s="41">
        <f t="shared" si="2"/>
        <v>946.20000000000073</v>
      </c>
      <c r="O25" s="63">
        <f t="shared" si="3"/>
        <v>4409.4000000000015</v>
      </c>
    </row>
    <row r="26" spans="1:15" x14ac:dyDescent="0.2">
      <c r="A26" s="75"/>
      <c r="B26" s="76"/>
      <c r="C26" s="77"/>
      <c r="D26" s="77"/>
      <c r="E26" s="78"/>
      <c r="F26" s="34" t="s">
        <v>79</v>
      </c>
      <c r="G26" s="11">
        <v>2470</v>
      </c>
      <c r="H26" s="12"/>
      <c r="I26" s="37"/>
      <c r="J26" s="39">
        <v>6626</v>
      </c>
      <c r="K26" s="40">
        <v>8194.7999999999993</v>
      </c>
      <c r="L26" s="41">
        <f t="shared" si="1"/>
        <v>1568.7999999999993</v>
      </c>
      <c r="M26" s="40">
        <v>6428.1</v>
      </c>
      <c r="N26" s="41">
        <f t="shared" si="2"/>
        <v>197.89999999999964</v>
      </c>
      <c r="O26" s="63">
        <f t="shared" si="3"/>
        <v>1766.6999999999989</v>
      </c>
    </row>
    <row r="27" spans="1:15" ht="25.5" x14ac:dyDescent="0.2">
      <c r="A27" s="13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20</v>
      </c>
      <c r="B27" s="10" t="s">
        <v>81</v>
      </c>
      <c r="C27" s="30" t="s">
        <v>82</v>
      </c>
      <c r="D27" s="10" t="s">
        <v>83</v>
      </c>
      <c r="E27" s="9" t="s">
        <v>84</v>
      </c>
      <c r="F27" s="34" t="s">
        <v>21</v>
      </c>
      <c r="G27" s="11">
        <v>437</v>
      </c>
      <c r="H27" s="12"/>
      <c r="I27" s="37"/>
      <c r="J27" s="39">
        <v>1629.91</v>
      </c>
      <c r="K27" s="40">
        <v>2000.22</v>
      </c>
      <c r="L27" s="41">
        <f t="shared" si="1"/>
        <v>370.30999999999995</v>
      </c>
      <c r="M27" s="40">
        <v>1533.56</v>
      </c>
      <c r="N27" s="41">
        <f t="shared" si="2"/>
        <v>96.350000000000136</v>
      </c>
      <c r="O27" s="63">
        <f t="shared" si="3"/>
        <v>466.66000000000008</v>
      </c>
    </row>
    <row r="28" spans="1:15" ht="12.75" customHeight="1" x14ac:dyDescent="0.2">
      <c r="A28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21</v>
      </c>
      <c r="B28" s="76" t="s">
        <v>85</v>
      </c>
      <c r="C28" s="77" t="s">
        <v>86</v>
      </c>
      <c r="D28" s="77" t="s">
        <v>87</v>
      </c>
      <c r="E28" s="78" t="s">
        <v>78</v>
      </c>
      <c r="F28" s="34" t="s">
        <v>21</v>
      </c>
      <c r="G28" s="11">
        <v>733</v>
      </c>
      <c r="H28" s="12"/>
      <c r="I28" s="37"/>
      <c r="J28" s="39">
        <v>4640</v>
      </c>
      <c r="K28" s="40">
        <v>5129</v>
      </c>
      <c r="L28" s="41">
        <f t="shared" si="1"/>
        <v>489</v>
      </c>
      <c r="M28" s="40">
        <v>4522</v>
      </c>
      <c r="N28" s="41">
        <f t="shared" si="2"/>
        <v>118</v>
      </c>
      <c r="O28" s="63">
        <f t="shared" si="3"/>
        <v>607</v>
      </c>
    </row>
    <row r="29" spans="1:15" x14ac:dyDescent="0.2">
      <c r="A29" s="75"/>
      <c r="B29" s="76"/>
      <c r="C29" s="77"/>
      <c r="D29" s="77"/>
      <c r="E29" s="78"/>
      <c r="F29" s="34" t="s">
        <v>79</v>
      </c>
      <c r="G29" s="11">
        <v>611</v>
      </c>
      <c r="H29" s="12"/>
      <c r="I29" s="37"/>
      <c r="J29" s="39">
        <v>4081</v>
      </c>
      <c r="K29" s="40">
        <v>4482</v>
      </c>
      <c r="L29" s="41">
        <f t="shared" si="1"/>
        <v>401</v>
      </c>
      <c r="M29" s="40">
        <v>4032</v>
      </c>
      <c r="N29" s="41">
        <f t="shared" si="2"/>
        <v>49</v>
      </c>
      <c r="O29" s="63">
        <f t="shared" si="3"/>
        <v>450</v>
      </c>
    </row>
    <row r="30" spans="1:15" ht="29.25" customHeight="1" x14ac:dyDescent="0.2">
      <c r="A30" s="13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22</v>
      </c>
      <c r="B30" s="10" t="s">
        <v>88</v>
      </c>
      <c r="C30" s="30" t="s">
        <v>89</v>
      </c>
      <c r="D30" s="30" t="s">
        <v>26</v>
      </c>
      <c r="E30" s="9" t="s">
        <v>84</v>
      </c>
      <c r="F30" s="34" t="s">
        <v>21</v>
      </c>
      <c r="G30" s="11">
        <v>30694</v>
      </c>
      <c r="H30" s="12"/>
      <c r="I30" s="37"/>
      <c r="J30" s="39">
        <v>292455.53000000003</v>
      </c>
      <c r="K30" s="40">
        <v>317523.73</v>
      </c>
      <c r="L30" s="41">
        <f t="shared" si="1"/>
        <v>25068.199999999953</v>
      </c>
      <c r="M30" s="40">
        <v>286983.08</v>
      </c>
      <c r="N30" s="41">
        <f t="shared" si="2"/>
        <v>5472.4500000000116</v>
      </c>
      <c r="O30" s="63">
        <f t="shared" si="3"/>
        <v>30540.649999999965</v>
      </c>
    </row>
    <row r="31" spans="1:15" ht="12.75" customHeight="1" x14ac:dyDescent="0.2">
      <c r="A31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23</v>
      </c>
      <c r="B31" s="76" t="s">
        <v>90</v>
      </c>
      <c r="C31" s="77" t="s">
        <v>91</v>
      </c>
      <c r="D31" s="77" t="s">
        <v>92</v>
      </c>
      <c r="E31" s="78" t="s">
        <v>78</v>
      </c>
      <c r="F31" s="34" t="s">
        <v>21</v>
      </c>
      <c r="G31" s="11">
        <v>593</v>
      </c>
      <c r="H31" s="12"/>
      <c r="I31" s="37"/>
      <c r="J31" s="39">
        <v>14826</v>
      </c>
      <c r="K31" s="40">
        <v>19423.3</v>
      </c>
      <c r="L31" s="41">
        <f t="shared" si="1"/>
        <v>4597.2999999999993</v>
      </c>
      <c r="M31" s="40">
        <v>13865.9</v>
      </c>
      <c r="N31" s="41">
        <f t="shared" si="2"/>
        <v>960.10000000000036</v>
      </c>
      <c r="O31" s="63">
        <f t="shared" si="3"/>
        <v>5557.4</v>
      </c>
    </row>
    <row r="32" spans="1:15" ht="22.5" customHeight="1" x14ac:dyDescent="0.2">
      <c r="A32" s="75"/>
      <c r="B32" s="76"/>
      <c r="C32" s="77"/>
      <c r="D32" s="77"/>
      <c r="E32" s="78"/>
      <c r="F32" s="34" t="s">
        <v>79</v>
      </c>
      <c r="G32" s="11">
        <v>315</v>
      </c>
      <c r="H32" s="12"/>
      <c r="I32" s="37"/>
      <c r="J32" s="39">
        <v>32014.1</v>
      </c>
      <c r="K32" s="40">
        <v>34090.300000000003</v>
      </c>
      <c r="L32" s="41">
        <f t="shared" si="1"/>
        <v>2076.2000000000044</v>
      </c>
      <c r="M32" s="40">
        <v>31713.5</v>
      </c>
      <c r="N32" s="41">
        <f t="shared" si="2"/>
        <v>300.59999999999854</v>
      </c>
      <c r="O32" s="63">
        <f t="shared" si="3"/>
        <v>2376.8000000000029</v>
      </c>
    </row>
    <row r="33" spans="1:15" x14ac:dyDescent="0.2">
      <c r="A33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24</v>
      </c>
      <c r="B33" s="76" t="s">
        <v>93</v>
      </c>
      <c r="C33" s="77" t="s">
        <v>94</v>
      </c>
      <c r="D33" s="76" t="s">
        <v>34</v>
      </c>
      <c r="E33" s="78" t="s">
        <v>78</v>
      </c>
      <c r="F33" s="34" t="s">
        <v>21</v>
      </c>
      <c r="G33" s="11">
        <v>164</v>
      </c>
      <c r="H33" s="12"/>
      <c r="I33" s="37"/>
      <c r="J33" s="39">
        <v>1294.9000000000001</v>
      </c>
      <c r="K33" s="40">
        <v>1431.5</v>
      </c>
      <c r="L33" s="41">
        <f t="shared" si="1"/>
        <v>136.59999999999991</v>
      </c>
      <c r="M33" s="40">
        <v>1270.0999999999999</v>
      </c>
      <c r="N33" s="41">
        <f t="shared" si="2"/>
        <v>24.800000000000182</v>
      </c>
      <c r="O33" s="63">
        <f t="shared" si="3"/>
        <v>161.40000000000009</v>
      </c>
    </row>
    <row r="34" spans="1:15" x14ac:dyDescent="0.2">
      <c r="A34" s="75"/>
      <c r="B34" s="76"/>
      <c r="C34" s="77"/>
      <c r="D34" s="76"/>
      <c r="E34" s="78"/>
      <c r="F34" s="34" t="s">
        <v>79</v>
      </c>
      <c r="G34" s="11">
        <v>117</v>
      </c>
      <c r="H34" s="12"/>
      <c r="I34" s="37"/>
      <c r="J34" s="39">
        <v>910.7</v>
      </c>
      <c r="K34" s="40">
        <v>1006.7</v>
      </c>
      <c r="L34" s="41">
        <f t="shared" si="1"/>
        <v>96</v>
      </c>
      <c r="M34" s="40">
        <v>893</v>
      </c>
      <c r="N34" s="41">
        <f t="shared" si="2"/>
        <v>17.700000000000045</v>
      </c>
      <c r="O34" s="63">
        <f t="shared" si="3"/>
        <v>113.70000000000005</v>
      </c>
    </row>
    <row r="35" spans="1:15" x14ac:dyDescent="0.2">
      <c r="A35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25</v>
      </c>
      <c r="B35" s="76" t="s">
        <v>95</v>
      </c>
      <c r="C35" s="76" t="s">
        <v>96</v>
      </c>
      <c r="D35" s="76" t="s">
        <v>77</v>
      </c>
      <c r="E35" s="78" t="s">
        <v>78</v>
      </c>
      <c r="F35" s="34" t="s">
        <v>21</v>
      </c>
      <c r="G35" s="11">
        <v>1</v>
      </c>
      <c r="H35" s="12"/>
      <c r="I35" s="37"/>
      <c r="J35" s="39">
        <v>7938</v>
      </c>
      <c r="K35" s="40">
        <v>7938</v>
      </c>
      <c r="L35" s="41">
        <f t="shared" si="1"/>
        <v>0</v>
      </c>
      <c r="M35" s="40">
        <v>7938</v>
      </c>
      <c r="N35" s="41">
        <f t="shared" si="2"/>
        <v>0</v>
      </c>
      <c r="O35" s="63">
        <f t="shared" si="3"/>
        <v>0</v>
      </c>
    </row>
    <row r="36" spans="1:15" x14ac:dyDescent="0.2">
      <c r="A36" s="75"/>
      <c r="B36" s="76"/>
      <c r="C36" s="76"/>
      <c r="D36" s="76"/>
      <c r="E36" s="78"/>
      <c r="F36" s="34" t="s">
        <v>79</v>
      </c>
      <c r="G36" s="11">
        <v>1</v>
      </c>
      <c r="H36" s="12"/>
      <c r="I36" s="37"/>
      <c r="J36" s="39">
        <v>3634</v>
      </c>
      <c r="K36" s="40">
        <v>3648</v>
      </c>
      <c r="L36" s="41">
        <f t="shared" si="1"/>
        <v>14</v>
      </c>
      <c r="M36" s="40">
        <v>3634</v>
      </c>
      <c r="N36" s="41">
        <f t="shared" si="2"/>
        <v>0</v>
      </c>
      <c r="O36" s="63">
        <f t="shared" si="3"/>
        <v>14</v>
      </c>
    </row>
    <row r="37" spans="1:15" x14ac:dyDescent="0.2">
      <c r="A37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26</v>
      </c>
      <c r="B37" s="76" t="s">
        <v>97</v>
      </c>
      <c r="C37" s="76" t="s">
        <v>98</v>
      </c>
      <c r="D37" s="76" t="s">
        <v>99</v>
      </c>
      <c r="E37" s="78" t="s">
        <v>78</v>
      </c>
      <c r="F37" s="34" t="s">
        <v>21</v>
      </c>
      <c r="G37" s="11">
        <v>1264</v>
      </c>
      <c r="H37" s="12"/>
      <c r="I37" s="37"/>
      <c r="J37" s="39">
        <v>10058.18</v>
      </c>
      <c r="K37" s="40">
        <v>11607.55</v>
      </c>
      <c r="L37" s="41">
        <f t="shared" si="1"/>
        <v>1549.369999999999</v>
      </c>
      <c r="M37" s="40">
        <v>10001.620000000001</v>
      </c>
      <c r="N37" s="41">
        <f t="shared" si="2"/>
        <v>56.559999999999491</v>
      </c>
      <c r="O37" s="63">
        <f t="shared" si="3"/>
        <v>1605.9299999999985</v>
      </c>
    </row>
    <row r="38" spans="1:15" x14ac:dyDescent="0.2">
      <c r="A38" s="75"/>
      <c r="B38" s="76"/>
      <c r="C38" s="76"/>
      <c r="D38" s="76"/>
      <c r="E38" s="78"/>
      <c r="F38" s="34" t="s">
        <v>79</v>
      </c>
      <c r="G38" s="11">
        <v>580</v>
      </c>
      <c r="H38" s="12"/>
      <c r="I38" s="37"/>
      <c r="J38" s="39">
        <v>4862.34</v>
      </c>
      <c r="K38" s="40">
        <v>5704.96</v>
      </c>
      <c r="L38" s="41">
        <f t="shared" si="1"/>
        <v>842.61999999999989</v>
      </c>
      <c r="M38" s="40">
        <v>4826.8100000000004</v>
      </c>
      <c r="N38" s="41">
        <f t="shared" si="2"/>
        <v>35.529999999999745</v>
      </c>
      <c r="O38" s="63">
        <f t="shared" si="3"/>
        <v>878.14999999999964</v>
      </c>
    </row>
    <row r="39" spans="1:15" x14ac:dyDescent="0.2">
      <c r="A39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27</v>
      </c>
      <c r="B39" s="76" t="s">
        <v>100</v>
      </c>
      <c r="C39" s="76" t="s">
        <v>101</v>
      </c>
      <c r="D39" s="77" t="s">
        <v>31</v>
      </c>
      <c r="E39" s="78" t="s">
        <v>78</v>
      </c>
      <c r="F39" s="34" t="s">
        <v>21</v>
      </c>
      <c r="G39" s="11">
        <v>1973</v>
      </c>
      <c r="H39" s="12"/>
      <c r="I39" s="37"/>
      <c r="J39" s="39">
        <v>1293.5999999999999</v>
      </c>
      <c r="K39" s="40">
        <v>2409.8000000000002</v>
      </c>
      <c r="L39" s="41">
        <f t="shared" si="1"/>
        <v>1116.2000000000003</v>
      </c>
      <c r="M39" s="40">
        <v>893.5</v>
      </c>
      <c r="N39" s="41">
        <f t="shared" si="2"/>
        <v>400.09999999999991</v>
      </c>
      <c r="O39" s="63">
        <f t="shared" si="3"/>
        <v>1516.3000000000002</v>
      </c>
    </row>
    <row r="40" spans="1:15" x14ac:dyDescent="0.2">
      <c r="A40" s="75"/>
      <c r="B40" s="76"/>
      <c r="C40" s="76"/>
      <c r="D40" s="77"/>
      <c r="E40" s="78"/>
      <c r="F40" s="34" t="s">
        <v>79</v>
      </c>
      <c r="G40" s="11">
        <v>1187</v>
      </c>
      <c r="H40" s="12"/>
      <c r="I40" s="37"/>
      <c r="J40" s="39">
        <v>790.1</v>
      </c>
      <c r="K40" s="40">
        <v>1567</v>
      </c>
      <c r="L40" s="41">
        <f t="shared" si="1"/>
        <v>776.9</v>
      </c>
      <c r="M40" s="40">
        <v>601.20000000000005</v>
      </c>
      <c r="N40" s="41">
        <f t="shared" si="2"/>
        <v>188.89999999999998</v>
      </c>
      <c r="O40" s="63">
        <f t="shared" si="3"/>
        <v>965.8</v>
      </c>
    </row>
    <row r="41" spans="1:15" x14ac:dyDescent="0.2">
      <c r="A41" s="7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28</v>
      </c>
      <c r="B41" s="76" t="s">
        <v>102</v>
      </c>
      <c r="C41" s="77" t="s">
        <v>103</v>
      </c>
      <c r="D41" s="76" t="s">
        <v>34</v>
      </c>
      <c r="E41" s="78" t="s">
        <v>78</v>
      </c>
      <c r="F41" s="34" t="s">
        <v>21</v>
      </c>
      <c r="G41" s="11">
        <v>326</v>
      </c>
      <c r="H41" s="12"/>
      <c r="I41" s="37"/>
      <c r="J41" s="39">
        <v>5577.4</v>
      </c>
      <c r="K41" s="40">
        <v>5598.3</v>
      </c>
      <c r="L41" s="41">
        <f t="shared" si="1"/>
        <v>20.900000000000546</v>
      </c>
      <c r="M41" s="40">
        <v>5577.4</v>
      </c>
      <c r="N41" s="41">
        <f t="shared" si="2"/>
        <v>0</v>
      </c>
      <c r="O41" s="63">
        <f t="shared" si="3"/>
        <v>20.900000000000546</v>
      </c>
    </row>
    <row r="42" spans="1:15" x14ac:dyDescent="0.2">
      <c r="A42" s="75"/>
      <c r="B42" s="76"/>
      <c r="C42" s="77"/>
      <c r="D42" s="76"/>
      <c r="E42" s="78"/>
      <c r="F42" s="34" t="s">
        <v>79</v>
      </c>
      <c r="G42" s="11">
        <v>147</v>
      </c>
      <c r="H42" s="12"/>
      <c r="I42" s="37"/>
      <c r="J42" s="39">
        <v>1552.7</v>
      </c>
      <c r="K42" s="40">
        <v>1552.7</v>
      </c>
      <c r="L42" s="41">
        <f t="shared" si="1"/>
        <v>0</v>
      </c>
      <c r="M42" s="40">
        <v>1552.7</v>
      </c>
      <c r="N42" s="41">
        <f t="shared" si="2"/>
        <v>0</v>
      </c>
      <c r="O42" s="63">
        <f t="shared" si="3"/>
        <v>0</v>
      </c>
    </row>
    <row r="43" spans="1:15" x14ac:dyDescent="0.2">
      <c r="A43" s="88" t="s">
        <v>104</v>
      </c>
      <c r="B43" s="90" t="s">
        <v>105</v>
      </c>
      <c r="C43" s="92" t="s">
        <v>106</v>
      </c>
      <c r="D43" s="94" t="s">
        <v>108</v>
      </c>
      <c r="E43" s="90" t="s">
        <v>107</v>
      </c>
      <c r="F43" s="34" t="s">
        <v>21</v>
      </c>
      <c r="G43" s="32">
        <v>768</v>
      </c>
      <c r="H43" s="33"/>
      <c r="I43" s="38"/>
      <c r="J43" s="39">
        <v>852</v>
      </c>
      <c r="K43" s="40">
        <v>2448.8000000000002</v>
      </c>
      <c r="L43" s="41">
        <f t="shared" si="1"/>
        <v>1596.8000000000002</v>
      </c>
      <c r="M43" s="40">
        <v>328</v>
      </c>
      <c r="N43" s="41">
        <f t="shared" si="2"/>
        <v>524</v>
      </c>
      <c r="O43" s="63">
        <f t="shared" si="3"/>
        <v>2120.8000000000002</v>
      </c>
    </row>
    <row r="44" spans="1:15" x14ac:dyDescent="0.2">
      <c r="A44" s="89"/>
      <c r="B44" s="91"/>
      <c r="C44" s="93"/>
      <c r="D44" s="95"/>
      <c r="E44" s="91"/>
      <c r="F44" s="34" t="s">
        <v>79</v>
      </c>
      <c r="G44" s="32">
        <v>1296</v>
      </c>
      <c r="H44" s="33"/>
      <c r="I44" s="38"/>
      <c r="J44" s="39">
        <v>651.1</v>
      </c>
      <c r="K44" s="40">
        <v>1941.8</v>
      </c>
      <c r="L44" s="41">
        <f t="shared" si="1"/>
        <v>1290.6999999999998</v>
      </c>
      <c r="M44" s="40">
        <v>365.8</v>
      </c>
      <c r="N44" s="41">
        <f t="shared" si="2"/>
        <v>285.3</v>
      </c>
      <c r="O44" s="63">
        <f t="shared" si="3"/>
        <v>1575.9999999999998</v>
      </c>
    </row>
    <row r="45" spans="1:15" ht="13.5" thickBot="1" x14ac:dyDescent="0.25">
      <c r="A45" s="83" t="s">
        <v>63</v>
      </c>
      <c r="B45" s="84"/>
      <c r="C45" s="84"/>
      <c r="D45" s="84"/>
      <c r="E45" s="84"/>
      <c r="F45" s="14" t="s">
        <v>64</v>
      </c>
      <c r="G45" s="15">
        <f>SUM(G6:G44)</f>
        <v>248791</v>
      </c>
      <c r="H45" s="16"/>
      <c r="I45" s="17"/>
      <c r="K45" s="3"/>
    </row>
    <row r="46" spans="1:15" x14ac:dyDescent="0.2">
      <c r="A46" s="85" t="s">
        <v>65</v>
      </c>
      <c r="B46" s="85"/>
      <c r="C46" s="85"/>
      <c r="D46" s="85"/>
      <c r="E46" s="85"/>
      <c r="F46" s="85"/>
      <c r="G46" s="85"/>
      <c r="H46" s="85"/>
      <c r="I46" s="8"/>
    </row>
    <row r="47" spans="1:15" x14ac:dyDescent="0.2">
      <c r="A47" s="86" t="s">
        <v>66</v>
      </c>
      <c r="B47" s="86"/>
      <c r="C47" s="86"/>
      <c r="D47" s="86"/>
      <c r="E47" s="86"/>
      <c r="F47" s="86"/>
      <c r="G47" s="86"/>
      <c r="H47" s="86"/>
      <c r="I47" s="8"/>
    </row>
    <row r="48" spans="1:15" x14ac:dyDescent="0.2">
      <c r="A48" s="86" t="s">
        <v>67</v>
      </c>
      <c r="B48" s="86"/>
      <c r="C48" s="86"/>
      <c r="D48" s="86"/>
      <c r="E48" s="86"/>
      <c r="F48" s="86"/>
      <c r="G48" s="86"/>
      <c r="H48" s="86"/>
      <c r="I48" s="8"/>
    </row>
    <row r="49" spans="1:9" x14ac:dyDescent="0.2">
      <c r="A49" s="6"/>
    </row>
    <row r="50" spans="1:9" x14ac:dyDescent="0.2">
      <c r="A50" s="31" t="s">
        <v>74</v>
      </c>
    </row>
    <row r="51" spans="1:9" x14ac:dyDescent="0.2">
      <c r="A51" s="28" t="s">
        <v>68</v>
      </c>
    </row>
    <row r="52" spans="1:9" x14ac:dyDescent="0.2">
      <c r="A52" s="87"/>
      <c r="B52" s="87"/>
      <c r="G52" s="80"/>
      <c r="H52" s="81"/>
      <c r="I52" s="82"/>
    </row>
    <row r="53" spans="1:9" x14ac:dyDescent="0.2">
      <c r="A53" s="73" t="s">
        <v>69</v>
      </c>
      <c r="B53" s="65"/>
      <c r="G53" s="74" t="s">
        <v>72</v>
      </c>
      <c r="H53" s="67"/>
      <c r="I53" s="68"/>
    </row>
    <row r="54" spans="1:9" x14ac:dyDescent="0.2">
      <c r="F54" s="1" t="s">
        <v>73</v>
      </c>
      <c r="G54" s="80"/>
      <c r="H54" s="81"/>
      <c r="I54" s="82"/>
    </row>
    <row r="55" spans="1:9" x14ac:dyDescent="0.2">
      <c r="G55" s="74" t="s">
        <v>70</v>
      </c>
      <c r="H55" s="67"/>
      <c r="I55" s="68"/>
    </row>
  </sheetData>
  <mergeCells count="64">
    <mergeCell ref="A43:A44"/>
    <mergeCell ref="B43:B44"/>
    <mergeCell ref="C43:C44"/>
    <mergeCell ref="D43:D44"/>
    <mergeCell ref="E43:E44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A37:A38"/>
    <mergeCell ref="B37:B38"/>
    <mergeCell ref="C37:C38"/>
    <mergeCell ref="D37:D38"/>
    <mergeCell ref="E37:E38"/>
    <mergeCell ref="D33:D34"/>
    <mergeCell ref="E33:E34"/>
    <mergeCell ref="A35:A36"/>
    <mergeCell ref="B35:B36"/>
    <mergeCell ref="C35:C36"/>
    <mergeCell ref="D35:D36"/>
    <mergeCell ref="E35:E36"/>
    <mergeCell ref="A33:A34"/>
    <mergeCell ref="B33:B34"/>
    <mergeCell ref="C33:C34"/>
    <mergeCell ref="A28:A29"/>
    <mergeCell ref="B28:B29"/>
    <mergeCell ref="C28:C29"/>
    <mergeCell ref="D28:D29"/>
    <mergeCell ref="E28:E29"/>
    <mergeCell ref="G54:I54"/>
    <mergeCell ref="G55:I55"/>
    <mergeCell ref="A45:E45"/>
    <mergeCell ref="A46:H46"/>
    <mergeCell ref="A47:H47"/>
    <mergeCell ref="A48:H48"/>
    <mergeCell ref="A52:B52"/>
    <mergeCell ref="G52:I52"/>
    <mergeCell ref="A1:I1"/>
    <mergeCell ref="A2:I2"/>
    <mergeCell ref="F4:G4"/>
    <mergeCell ref="F5:G5"/>
    <mergeCell ref="A53:B53"/>
    <mergeCell ref="G53:I53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</mergeCells>
  <pageMargins left="0.78740157480314998" right="0.196850393700787" top="0.78740157480314998" bottom="0.78740157480314998" header="0.5" footer="0.5"/>
  <pageSetup paperSize="9" scale="78" fitToWidth="0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Podaci</vt:lpstr>
      <vt:lpstr>Podaci!Ispis_naslova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Dubravka Spicek</cp:lastModifiedBy>
  <cp:lastPrinted>2018-12-03T11:10:31Z</cp:lastPrinted>
  <dcterms:created xsi:type="dcterms:W3CDTF">2017-11-27T14:09:45Z</dcterms:created>
  <dcterms:modified xsi:type="dcterms:W3CDTF">2020-11-23T11:12:54Z</dcterms:modified>
</cp:coreProperties>
</file>